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 firstSheet="1" activeTab="3"/>
  </bookViews>
  <sheets>
    <sheet name="1st call - soft projects  PA123" sheetId="1" r:id="rId1"/>
    <sheet name=" 1st call - hard projects PA123" sheetId="2" r:id="rId2"/>
    <sheet name="2nd call - soft&amp;hard PA45" sheetId="3" r:id="rId3"/>
    <sheet name="3rd call - soft&amp;hard PA123" sheetId="5" r:id="rId4"/>
  </sheets>
  <calcPr calcId="152511"/>
</workbook>
</file>

<file path=xl/calcChain.xml><?xml version="1.0" encoding="utf-8"?>
<calcChain xmlns="http://schemas.openxmlformats.org/spreadsheetml/2006/main">
  <c r="I79" i="5" l="1"/>
  <c r="I99" i="5"/>
  <c r="L99" i="5"/>
  <c r="K99" i="5"/>
  <c r="J99" i="5"/>
  <c r="L79" i="5"/>
  <c r="K79" i="5"/>
  <c r="J79" i="5"/>
  <c r="L21" i="5"/>
  <c r="K21" i="5"/>
  <c r="I21" i="5"/>
  <c r="J21" i="5"/>
  <c r="L100" i="5" l="1"/>
  <c r="K100" i="5"/>
  <c r="J100" i="5"/>
  <c r="I100" i="5"/>
  <c r="L6" i="5"/>
  <c r="K6" i="5"/>
  <c r="J6" i="5"/>
  <c r="L5" i="5"/>
  <c r="K5" i="5"/>
  <c r="J5" i="5"/>
  <c r="J47" i="1" l="1"/>
  <c r="K47" i="1"/>
  <c r="L47" i="1"/>
  <c r="M47" i="1"/>
  <c r="N47" i="1"/>
  <c r="O47" i="1"/>
  <c r="P47" i="1"/>
  <c r="Q47" i="1"/>
  <c r="I47" i="1"/>
  <c r="J48" i="1"/>
  <c r="K48" i="1"/>
  <c r="L48" i="1"/>
  <c r="M48" i="1"/>
  <c r="N48" i="1"/>
  <c r="O48" i="1"/>
  <c r="P48" i="1"/>
  <c r="Q48" i="1"/>
  <c r="I48" i="1"/>
  <c r="Q17" i="2" l="1"/>
  <c r="R59" i="1" l="1"/>
  <c r="L58" i="1"/>
  <c r="L59" i="1" s="1"/>
  <c r="M58" i="1"/>
  <c r="N58" i="1"/>
  <c r="O58" i="1"/>
  <c r="O59" i="1" s="1"/>
  <c r="P58" i="1"/>
  <c r="P59" i="1" s="1"/>
  <c r="Q58" i="1"/>
  <c r="L57" i="1"/>
  <c r="M57" i="1"/>
  <c r="M59" i="1" s="1"/>
  <c r="N57" i="1"/>
  <c r="O57" i="1"/>
  <c r="P57" i="1"/>
  <c r="Q57" i="1"/>
  <c r="Q59" i="1" s="1"/>
  <c r="J58" i="1"/>
  <c r="J59" i="1" s="1"/>
  <c r="K58" i="1"/>
  <c r="J57" i="1"/>
  <c r="K57" i="1"/>
  <c r="I58" i="1"/>
  <c r="I57" i="1"/>
  <c r="N59" i="1" l="1"/>
  <c r="K59" i="1"/>
  <c r="I59" i="1"/>
  <c r="J39" i="3"/>
  <c r="K39" i="3"/>
  <c r="L39" i="3"/>
  <c r="I39" i="3"/>
  <c r="J68" i="3"/>
  <c r="J70" i="3" s="1"/>
  <c r="L68" i="3"/>
  <c r="L70" i="3" s="1"/>
  <c r="K68" i="3"/>
  <c r="K70" i="3" s="1"/>
  <c r="J67" i="3"/>
  <c r="K67" i="3"/>
  <c r="L67" i="3"/>
  <c r="I68" i="3"/>
  <c r="I70" i="3" s="1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L46" i="1"/>
  <c r="N46" i="1"/>
  <c r="P46" i="1"/>
  <c r="J41" i="1"/>
  <c r="L41" i="1"/>
  <c r="M41" i="1"/>
  <c r="N41" i="1"/>
  <c r="P41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J69" i="3"/>
  <c r="O41" i="1"/>
  <c r="O46" i="1" s="1"/>
  <c r="Q41" i="1"/>
  <c r="Q46" i="1" s="1"/>
  <c r="K55" i="1"/>
  <c r="Q11" i="1"/>
  <c r="O55" i="1"/>
  <c r="O56" i="1" s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<sst xmlns="http://schemas.openxmlformats.org/spreadsheetml/2006/main" count="1310" uniqueCount="855">
  <si>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</si>
  <si>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</si>
  <si>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</si>
  <si>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</si>
  <si>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</si>
  <si>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</si>
  <si>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</si>
  <si>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</si>
  <si>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</si>
  <si>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</si>
  <si>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</si>
  <si>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</si>
  <si>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</si>
  <si>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</si>
  <si>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</si>
  <si>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</si>
  <si>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</si>
  <si>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</si>
  <si>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</si>
  <si>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</si>
  <si>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</si>
  <si>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</si>
  <si>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</si>
  <si>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</si>
  <si>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</si>
  <si>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</si>
  <si>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</si>
  <si>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</si>
  <si>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</si>
  <si>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</si>
  <si>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</si>
  <si>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</si>
  <si>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</si>
  <si>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</si>
  <si>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</si>
  <si>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</si>
  <si>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</si>
  <si>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</si>
  <si>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</si>
  <si>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</si>
  <si>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</si>
  <si>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</si>
  <si>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</si>
  <si>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</si>
  <si>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</si>
  <si>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</si>
  <si>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</si>
  <si>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</si>
  <si>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</si>
  <si>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</si>
  <si>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</si>
  <si>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</si>
  <si>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</si>
  <si>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</si>
  <si>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</si>
  <si>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</si>
  <si>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</si>
  <si>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</si>
  <si>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</si>
  <si>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</si>
  <si>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</si>
  <si>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</si>
  <si>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</si>
  <si>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</si>
  <si>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</si>
  <si>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</si>
  <si>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</si>
  <si>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</si>
  <si>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</si>
  <si>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</si>
  <si>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</si>
  <si>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</si>
  <si>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</si>
  <si>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</si>
  <si>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</si>
  <si>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</si>
  <si>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</si>
  <si>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</si>
  <si>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</si>
  <si>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</si>
  <si>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</si>
  <si>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</si>
  <si>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</si>
  <si>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</si>
  <si>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</si>
  <si>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</si>
  <si>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</si>
  <si>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</si>
  <si>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</si>
  <si>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</si>
  <si>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</si>
  <si>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</si>
  <si>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</si>
  <si>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</si>
  <si>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</si>
  <si>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</si>
  <si>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</si>
  <si>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</si>
  <si>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</si>
  <si>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</si>
  <si>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</si>
  <si>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</si>
  <si>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</si>
  <si>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</si>
  <si>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</si>
  <si>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</si>
  <si>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</si>
  <si>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</si>
  <si>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</si>
  <si>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</si>
  <si>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</si>
  <si>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</si>
  <si>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</si>
  <si>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</si>
  <si>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</si>
  <si>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</si>
  <si>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</si>
  <si>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</si>
  <si>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</si>
  <si>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</si>
  <si>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</si>
  <si>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</si>
  <si>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</si>
  <si>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</si>
  <si>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</si>
  <si>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</si>
  <si>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</si>
  <si>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</si>
  <si>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</si>
  <si>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</si>
  <si>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</si>
  <si>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</si>
  <si>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</si>
  <si>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</si>
  <si>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</si>
  <si>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</si>
  <si>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</si>
  <si>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</si>
  <si>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</si>
  <si>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</si>
  <si>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</si>
  <si>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</si>
  <si>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</si>
  <si>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</si>
  <si>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</si>
  <si>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</si>
  <si>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</si>
  <si>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</si>
  <si>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</si>
  <si>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</si>
  <si>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</si>
  <si>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</si>
  <si>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</si>
  <si>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</si>
  <si>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</si>
  <si>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</si>
  <si>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</si>
  <si>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</si>
  <si>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</si>
  <si>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</si>
  <si>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</si>
  <si>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</si>
  <si>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</si>
  <si>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</si>
  <si>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</si>
  <si>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</si>
  <si>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</si>
  <si>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</si>
  <si>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</si>
  <si>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</si>
  <si>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</si>
  <si>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</si>
  <si>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</si>
  <si>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</si>
  <si>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</si>
  <si>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</si>
  <si>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</si>
  <si>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</si>
  <si>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</si>
  <si>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</si>
  <si>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</si>
  <si>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</si>
  <si>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</si>
  <si>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</si>
  <si>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</si>
  <si>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</si>
  <si>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</si>
  <si>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</si>
  <si>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</si>
  <si>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</si>
  <si>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</si>
  <si>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</si>
  <si>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</si>
  <si>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</si>
  <si>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</si>
  <si>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</si>
  <si>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</si>
  <si>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</si>
  <si>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</si>
  <si>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</si>
  <si>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</si>
  <si>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</si>
  <si>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</si>
  <si>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</si>
  <si>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</si>
  <si>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</si>
  <si>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</si>
  <si>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</si>
  <si>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</si>
  <si>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</si>
  <si>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</si>
  <si>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</si>
  <si>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</si>
  <si>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</si>
  <si>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</si>
  <si>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</si>
  <si>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</si>
  <si>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</si>
  <si>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</si>
  <si>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</si>
  <si>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</si>
  <si>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</si>
  <si>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</si>
  <si>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</si>
  <si>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</si>
  <si>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</si>
  <si>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</si>
  <si>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</si>
  <si>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</si>
  <si>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</si>
  <si>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</si>
  <si>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</si>
  <si>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</si>
  <si>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</si>
  <si>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</si>
  <si>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</si>
  <si>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</si>
  <si>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</si>
  <si>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</si>
  <si>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</si>
  <si>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</si>
  <si>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</si>
  <si>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</si>
  <si>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</si>
  <si>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</si>
  <si>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</si>
  <si>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</si>
  <si>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</si>
  <si>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</si>
  <si>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</si>
  <si>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</si>
  <si>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</si>
  <si>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</si>
  <si>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</si>
  <si>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</si>
  <si>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</si>
  <si>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</si>
  <si>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</si>
  <si>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</si>
  <si>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</si>
  <si>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</si>
  <si>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</si>
  <si>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</si>
  <si>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</si>
  <si>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</si>
  <si>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</si>
  <si>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</si>
  <si>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</si>
  <si>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</si>
  <si>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</si>
  <si>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</si>
  <si>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</si>
  <si>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</si>
  <si>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</si>
  <si>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</si>
  <si>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</si>
  <si>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</si>
  <si>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</si>
  <si>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</si>
  <si>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</si>
  <si>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</si>
  <si>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</si>
  <si>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</si>
  <si>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</si>
  <si>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</si>
  <si>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</si>
  <si>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</si>
  <si>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</si>
  <si>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</si>
  <si>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</si>
  <si>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</si>
  <si>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</si>
  <si>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</si>
  <si>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</si>
  <si>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</si>
  <si>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</si>
  <si>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</si>
  <si>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</si>
  <si>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</si>
  <si>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</si>
  <si>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</si>
  <si>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</si>
  <si>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</si>
  <si>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</si>
  <si>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</si>
  <si>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</si>
  <si>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</si>
  <si>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</si>
  <si>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</si>
  <si>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</si>
  <si>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</si>
  <si>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</si>
  <si>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</si>
  <si>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</si>
  <si>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</si>
  <si>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</si>
  <si>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</si>
  <si>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</si>
  <si>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</si>
  <si>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</si>
  <si>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</si>
  <si>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</si>
  <si>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</si>
  <si>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</si>
  <si>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</si>
  <si>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</si>
  <si>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</si>
  <si>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</si>
  <si>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</si>
  <si>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</si>
  <si>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</si>
  <si>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</si>
  <si>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</si>
  <si>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</si>
  <si>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</si>
  <si>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</si>
  <si>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</si>
  <si>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</si>
  <si>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</si>
  <si>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</si>
  <si>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</si>
  <si>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</si>
  <si>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</si>
  <si>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</si>
  <si>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</si>
  <si>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</si>
  <si>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</si>
  <si>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</si>
  <si>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</si>
  <si>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</si>
  <si>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</si>
  <si>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</si>
  <si>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</si>
  <si>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</si>
  <si>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</si>
  <si>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</si>
  <si>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</si>
  <si>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</si>
  <si>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</si>
  <si>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</si>
  <si>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</si>
  <si>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</si>
  <si>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</si>
  <si>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</si>
  <si>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</si>
  <si>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</si>
  <si>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</si>
  <si>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</si>
  <si>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</si>
  <si>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</si>
  <si>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</si>
  <si>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</si>
  <si>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</si>
  <si>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</si>
  <si>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</si>
  <si>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</si>
  <si>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</si>
  <si>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</si>
  <si>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</si>
  <si>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</si>
  <si>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</si>
  <si>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</si>
  <si>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</si>
  <si>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</si>
  <si>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</si>
  <si>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</si>
  <si>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</si>
  <si>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</si>
  <si>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</si>
  <si>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</si>
  <si>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</si>
  <si>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</si>
  <si>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</si>
  <si>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</si>
  <si>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</si>
  <si>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</si>
  <si>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</si>
  <si>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</si>
  <si>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</si>
  <si>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</si>
  <si>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Witouth allocation available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</si>
  <si>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</si>
  <si>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</si>
  <si>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</si>
  <si>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</si>
  <si>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</si>
  <si>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</si>
  <si>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</si>
  <si>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</si>
  <si>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</si>
  <si>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</si>
  <si>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</si>
  <si>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</si>
  <si>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</si>
  <si>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</si>
  <si>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</si>
  <si>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</si>
  <si>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</si>
  <si>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</si>
  <si>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</si>
  <si>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</si>
  <si>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</si>
  <si>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</si>
  <si>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</si>
  <si>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</si>
  <si>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</si>
  <si>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</si>
  <si>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</si>
  <si>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</si>
  <si>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</si>
  <si>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</si>
  <si>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</si>
  <si>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</si>
  <si>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</si>
  <si>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</si>
  <si>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</si>
  <si>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</si>
  <si>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</si>
  <si>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</si>
  <si>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</si>
  <si>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</si>
  <si>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</si>
  <si>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</si>
  <si>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</si>
  <si>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</si>
  <si>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</si>
  <si>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</si>
  <si>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</si>
  <si>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</si>
  <si>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</si>
  <si>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</si>
  <si>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</si>
  <si>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</si>
  <si>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</si>
  <si>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</si>
  <si>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</si>
  <si>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</si>
  <si>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</si>
  <si>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</si>
  <si>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</si>
  <si>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</si>
  <si>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</si>
  <si>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</si>
  <si>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</si>
  <si>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</si>
  <si>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</si>
  <si>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</si>
  <si>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</si>
  <si>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</si>
  <si>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</si>
  <si>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</si>
  <si>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</si>
  <si>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</si>
  <si>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</si>
  <si>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</si>
  <si>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</si>
  <si>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</si>
  <si>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</si>
  <si>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</si>
  <si>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</si>
  <si>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</si>
  <si>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</si>
  <si>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</si>
  <si>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</si>
  <si>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</si>
  <si>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</si>
  <si>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</si>
  <si>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</si>
  <si>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</si>
  <si>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</si>
  <si>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</si>
  <si>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</si>
  <si>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</si>
  <si>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</si>
  <si>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</si>
  <si>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</si>
  <si>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</si>
  <si>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</si>
  <si>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</si>
  <si>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</si>
  <si>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</si>
  <si>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</si>
  <si>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</si>
  <si>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</si>
  <si>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</si>
  <si>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</si>
  <si>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</si>
  <si>
    <t>Approved budget</t>
  </si>
  <si>
    <t>Priority Axis 2 - A green region</t>
  </si>
  <si>
    <t>ROBG 528</t>
  </si>
  <si>
    <t>A joint opened window to the universe mysteries</t>
  </si>
  <si>
    <t>Natural Science Museum Complex Constanta</t>
  </si>
  <si>
    <t>"Mircea cel Batran" Naval Academy
"Mircea cel Batran" National College</t>
  </si>
  <si>
    <t>History Museum-Kavarna</t>
  </si>
  <si>
    <t>Priority Axis 3 - A safe region</t>
  </si>
  <si>
    <t>ROBG 441</t>
  </si>
  <si>
    <t>Slivo pole Municipality</t>
  </si>
  <si>
    <t>Priority Axis 1 - A well connected region</t>
  </si>
  <si>
    <t>ROBG 408</t>
  </si>
  <si>
    <t>Targeted efforts for improving road infrastructure in the cross border area</t>
  </si>
  <si>
    <t>Dolj County, represented by Dolj County Council</t>
  </si>
  <si>
    <t>Road Infrastructure Agency</t>
  </si>
  <si>
    <t>ROBG 351</t>
  </si>
  <si>
    <t>Streamlining the joint response actions to emergency situations</t>
  </si>
  <si>
    <t>General Inspectorate for Emergency Situations</t>
  </si>
  <si>
    <t>Directorate General Fire Safety and Civil Protection - Ministry of the Interior</t>
  </si>
  <si>
    <t>ROBG 439</t>
  </si>
  <si>
    <t>Improving the connection to the TEN-T network in the cross-border area Medgidia – Dobrich</t>
  </si>
  <si>
    <t>Territorial Administrative Unit Medgidia Municipality</t>
  </si>
  <si>
    <t>Dobrich Municipality</t>
  </si>
  <si>
    <t>ROBG 432</t>
  </si>
  <si>
    <t>Silistra- Ecofriendly- Viable- Electrical- Navodari Transport</t>
  </si>
  <si>
    <t xml:space="preserve">Silistra Municipality </t>
  </si>
  <si>
    <t>Coordination, Access and Joint Forces for a Safer Area</t>
  </si>
  <si>
    <t>Total for Priority Axes 1 &amp; 3</t>
  </si>
  <si>
    <t>ROBG-375</t>
  </si>
  <si>
    <t>Dolj – Montana: Joint steps for a better connectivity</t>
  </si>
  <si>
    <t>Dolj County represented by DOLJ COUNTY COUNCIL</t>
  </si>
  <si>
    <t>ROBG-442</t>
  </si>
  <si>
    <t>Improved nodes Giurgiu-Byala for better connection to TEN-T infrastructure</t>
  </si>
  <si>
    <t>Giurgiu County</t>
  </si>
  <si>
    <t>Byala Municipality</t>
  </si>
  <si>
    <t>ROBG-418</t>
  </si>
  <si>
    <t>Investing in Road Safety and Improving the Connectivity of Ruse Municipality and Giurgiu County to TEN-T Transport Network</t>
  </si>
  <si>
    <t>Allocation available, B2 has 2 projects under implementation, 1 project in contracting phase and 5 projects proposed for selection</t>
  </si>
  <si>
    <t>ROBG-440</t>
  </si>
  <si>
    <t>Well connected nodes Giurgiu - Borovo to TEN-T transport network</t>
  </si>
  <si>
    <t>Borovo Municipality</t>
  </si>
  <si>
    <t>Allocation available, LB has 2 projects under implementation, 1 project in contracting phase and 5 projects proposed for selection</t>
  </si>
  <si>
    <t>ROBG-522</t>
  </si>
  <si>
    <t>Improvement of the transport safety in the common Bulgarian-Romanian stretch of the Danube river through development of the emergency response by cross-border cooperation</t>
  </si>
  <si>
    <t>Executive Agency "Maritime Administration"</t>
  </si>
  <si>
    <t>ROMANIAN NAVAL AUTHORITY  (R.N.A.)</t>
  </si>
  <si>
    <t>ROBG-425</t>
  </si>
  <si>
    <t>Well-developed transportation system in the Euroregion Ruse-Giurgiu for better connectivity with TEN-T network</t>
  </si>
  <si>
    <t>Municipality of Ruse</t>
  </si>
  <si>
    <t>ROBG-478</t>
  </si>
  <si>
    <t>Improving safety of navigability on Danube river in the Calarasi – Silistra cross – border region</t>
  </si>
  <si>
    <t xml:space="preserve">Calarasi Municipality </t>
  </si>
  <si>
    <t>Municipality of Silistra</t>
  </si>
  <si>
    <t>ROBG-510</t>
  </si>
  <si>
    <t>Improving the connection of tertiary nodes Mangalia and Balchik to TEN-T infrastructure</t>
  </si>
  <si>
    <t>Territorial Administrative Unit Mangalia Municipality</t>
  </si>
  <si>
    <t>ROBG-383</t>
  </si>
  <si>
    <t>Better connected secondary and tertiary nodes to TEN-T core and comprehensive network through joint CBC measures</t>
  </si>
  <si>
    <t>Veliko Tarnovo Municipality (VTM)</t>
  </si>
  <si>
    <t>Municipality of Calafat</t>
  </si>
  <si>
    <t>Municipality of Ruzhintsi
Future Today Association</t>
  </si>
  <si>
    <t>ROBG-390</t>
  </si>
  <si>
    <t>Montana – Dolj : Better access-closer communities (Acronym: MN-DJ: CLOSER)</t>
  </si>
  <si>
    <t>ROBG-306</t>
  </si>
  <si>
    <t>Better connection of Alexandria and Cherven Bryag to TEN-T</t>
  </si>
  <si>
    <t>Municipality of Alexandria</t>
  </si>
  <si>
    <t>Cherven-Bryag Municipality</t>
  </si>
  <si>
    <t>ROBG-389</t>
  </si>
  <si>
    <t>Increasing cross-border mobility,  by improving tertiary nodes to TEN - Т infrastructure and the development and coordination of cross-border transport systems</t>
  </si>
  <si>
    <t>ROBG-459</t>
  </si>
  <si>
    <t>Improving connections between Cetate and Georgi Damyanovo</t>
  </si>
  <si>
    <t>Georgi Damyanovo municipality</t>
  </si>
  <si>
    <t>Cetate Municipality</t>
  </si>
  <si>
    <t>ROBG-525</t>
  </si>
  <si>
    <t>Improvement of the bicycle routes and infrastructure on Euro Velo Route 6 along the lower Danube</t>
  </si>
  <si>
    <t>Oryahovo of Municipality</t>
  </si>
  <si>
    <t>COMMUNE OF GROJDIBODU</t>
  </si>
  <si>
    <t>ROBG-272</t>
  </si>
  <si>
    <t>RowAdventure</t>
  </si>
  <si>
    <t>Association of Initiative and Support for South-East Romania, Calarasi - AISSER</t>
  </si>
  <si>
    <t xml:space="preserve">Association Sport Club ACTIS </t>
  </si>
  <si>
    <t>Sport for you and me - sports club canoeing, boxing and powerlifting</t>
  </si>
  <si>
    <t>ROBG-277</t>
  </si>
  <si>
    <t>Danube on 2 wheels</t>
  </si>
  <si>
    <t>ROBG-321</t>
  </si>
  <si>
    <t>MotoTouring</t>
  </si>
  <si>
    <t>Foundation “Sustainable development and prosperity”
Danube Alternative Association</t>
  </si>
  <si>
    <t>Allocation available, LB has 1 project under implementation and 4 projects proposed for selection</t>
  </si>
  <si>
    <t>ROBG-384</t>
  </si>
  <si>
    <t>Joint Adventure on the Mountain Paths</t>
  </si>
  <si>
    <t>Agency for Regional Development and Business Center – Vidin
“Regional Development Agency and Business Center 2000”</t>
  </si>
  <si>
    <t>ROBG-399</t>
  </si>
  <si>
    <t>Dragon boats</t>
  </si>
  <si>
    <t>Agency for Regional Development and Business Center – Vidin (ARDBC Vidin)</t>
  </si>
  <si>
    <t>Associaton "Consult-Group"</t>
  </si>
  <si>
    <t>ROBG-423</t>
  </si>
  <si>
    <t xml:space="preserve">Culture in Eternity  </t>
  </si>
  <si>
    <t>Municipality of Elena</t>
  </si>
  <si>
    <t>Municipality of Medgidia</t>
  </si>
  <si>
    <t>ROBG-530</t>
  </si>
  <si>
    <t>Common Cultural Values in cross-border literature and art</t>
  </si>
  <si>
    <t>Lom Municipality</t>
  </si>
  <si>
    <t>DOLJ COUNTY REPRESENTED BY DOLJ COUNTY COUNCIL
“ALEXANDRU AND ARISTIA AMAN” COUNTY LIBRARY</t>
  </si>
  <si>
    <t>Allocation available, B2 has 2 projects under implementation, 1 project in contracting phase and 3 projects proposed for selection</t>
  </si>
  <si>
    <t>ROBG-358</t>
  </si>
  <si>
    <t>Living human treasures</t>
  </si>
  <si>
    <t>Association “Regional partnerships for sustainable development – Vidin”
RPSD – Vidin</t>
  </si>
  <si>
    <t>“Regional Development Agency and Business Center 2000”
‘RDA&amp;BC 2000”</t>
  </si>
  <si>
    <t>ROBG-397</t>
  </si>
  <si>
    <t>Sustainable cross-border tourism products for Memorial Park “Grivitsa” and "Turnu" Fortress</t>
  </si>
  <si>
    <t>Pleven Municipality</t>
  </si>
  <si>
    <t>ROBG-419</t>
  </si>
  <si>
    <t>The Innovative Approach for Promotion of Cultural/Natural Heritage in the Bulgaria-Romania Cross-Border Region</t>
  </si>
  <si>
    <t>Gorna Oryahovitsa municipality</t>
  </si>
  <si>
    <t>Municipality of Rosiorii de Vede</t>
  </si>
  <si>
    <t>ROBG-356</t>
  </si>
  <si>
    <t>Natural heritage - natural/bio resources’ services</t>
  </si>
  <si>
    <t>ROMANIAN MOVEMENT FOR QUALITY</t>
  </si>
  <si>
    <t>National Center for Information Service Association (NCIS)</t>
  </si>
  <si>
    <t>ROBG-581</t>
  </si>
  <si>
    <t>The Living human treasures of the cross-border region</t>
  </si>
  <si>
    <t>Vidin fund "Chitalishta"</t>
  </si>
  <si>
    <t xml:space="preserve">CETATE COMMUNE </t>
  </si>
  <si>
    <t>ROBG-507</t>
  </si>
  <si>
    <t>KIDS - An unique travelling concept in the RO-BG area for children and their families</t>
  </si>
  <si>
    <t>CENTER OF CONSULTANCY AND PROJECT MANAGEMENT – EUROPROJECT</t>
  </si>
  <si>
    <t>Chamber of Commerce and Industry Vratsa
Business Innovation Center Innobridge</t>
  </si>
  <si>
    <t>ROBG-291</t>
  </si>
  <si>
    <t>Green Tourism Products</t>
  </si>
  <si>
    <t>Association for Improving Human Relations Harald Gormsson</t>
  </si>
  <si>
    <t>ARETE-SPORT</t>
  </si>
  <si>
    <t>ROBG-402</t>
  </si>
  <si>
    <t>Fishing a cross border touristic opportunity/product and a sustainable use of natural heritage and resources</t>
  </si>
  <si>
    <t>LIVING NATURE FOUNDATION (LNF)</t>
  </si>
  <si>
    <t>BRANCH OF IT'S POSSIBLE ASSOCIATION</t>
  </si>
  <si>
    <t>"TOURIST FISHING CLUB" ASSOCIATION
Association for Cross-Border Cooperation and Development “Danube Dobrudja” - Silistra</t>
  </si>
  <si>
    <t>ROBG-453</t>
  </si>
  <si>
    <t>Development of tourism potential, protection and promotion of the common heritage</t>
  </si>
  <si>
    <t>General Toshevo Municipality</t>
  </si>
  <si>
    <t>Murfatlar Municipality</t>
  </si>
  <si>
    <t>ROBG-271</t>
  </si>
  <si>
    <t>Tutrakan – Oltenita an Innovative Cultural Bridge for Sustainable Regional Development</t>
  </si>
  <si>
    <t>Historical Museum Tutrakan</t>
  </si>
  <si>
    <t>Museum of Civilisation Gulmenita</t>
  </si>
  <si>
    <t>ROBG-338</t>
  </si>
  <si>
    <t>Joint Resources and Initiatives Dedicated to the Environment</t>
  </si>
  <si>
    <t>Baneasa town Hall</t>
  </si>
  <si>
    <t>Agigea commune hall</t>
  </si>
  <si>
    <t>Shabla Municipality
Berkovitsa Municipality</t>
  </si>
  <si>
    <t>ROBG-449</t>
  </si>
  <si>
    <t>Remember the war, appreciate your liberty</t>
  </si>
  <si>
    <t>ROBG-452</t>
  </si>
  <si>
    <t>Welcome to the middle ages</t>
  </si>
  <si>
    <t>Mezdra Municipality</t>
  </si>
  <si>
    <t>Dobrosloveni Municipality</t>
  </si>
  <si>
    <t>ROBG-585</t>
  </si>
  <si>
    <t>Nature has no borders</t>
  </si>
  <si>
    <t>Technical College  "Stefan Milcu"</t>
  </si>
  <si>
    <t>Primary school “St. st. Cyril and Methodius”</t>
  </si>
  <si>
    <t>ROBG-337</t>
  </si>
  <si>
    <t>Culture Green</t>
  </si>
  <si>
    <t>CULTURAL HOUSE “RAZVITIE-1869”- VRATSA</t>
  </si>
  <si>
    <t>MUNICIPALITY OF PIATRA OLT</t>
  </si>
  <si>
    <t>ROBG-424</t>
  </si>
  <si>
    <t>Reconstruction and display of iconic cultural sites with high tourism potential in the Euroregion Ruse-Giurgiu</t>
  </si>
  <si>
    <t>ROBG-511</t>
  </si>
  <si>
    <t>Tradition and Dance – Bridge over the Danube</t>
  </si>
  <si>
    <t>CONTESTI VILLAGE</t>
  </si>
  <si>
    <t>Tsarevets  City Hall, Svishtov Municipality</t>
  </si>
  <si>
    <t>ROBG-576</t>
  </si>
  <si>
    <t>Art &amp; culture - common cross-border assets in support of sustainable tourism development</t>
  </si>
  <si>
    <t>Face for Art and Culture Foundation</t>
  </si>
  <si>
    <t>ROBG-471</t>
  </si>
  <si>
    <t>New destinations in cross-border tourism</t>
  </si>
  <si>
    <t>MUNICIPALITY OF VARSHETS</t>
  </si>
  <si>
    <t>THE OLTENIA MUSEUM CRAIOVA, MOC</t>
  </si>
  <si>
    <t>ROBG-290</t>
  </si>
  <si>
    <t>The Wrriten Treasures of Lower Danube</t>
  </si>
  <si>
    <t>Global Libraries Bulgaria Foundation</t>
  </si>
  <si>
    <t>Alexandru &amp; Aristia Aman Dolj County Library</t>
  </si>
  <si>
    <t>„Lyuben Karavelov“ Regional Library</t>
  </si>
  <si>
    <t>ROBG-464</t>
  </si>
  <si>
    <t>Green management for protection of Nature park Rusenski Lom and Nature park Comana</t>
  </si>
  <si>
    <t>Directorate of Nature Park Rusenski Lom</t>
  </si>
  <si>
    <t>ASSOCIATION ECOLOGIC CENTER GREEN AREA Giurgiu</t>
  </si>
  <si>
    <t>ROBG-348</t>
  </si>
  <si>
    <t>Angling Along the Danube: Danube Fishing Routes</t>
  </si>
  <si>
    <t>ROBG-353</t>
  </si>
  <si>
    <t>Tourist Attractions of RO-BG CBC Territory – on a Click Distance</t>
  </si>
  <si>
    <t>Association Center for Development Montanesium</t>
  </si>
  <si>
    <t>Forever for Europe Association</t>
  </si>
  <si>
    <t>ROBG-410</t>
  </si>
  <si>
    <t>Discover Rroma Treasures!</t>
  </si>
  <si>
    <t>Cross Border Association E(quilibrum) Environment (C.B.A.E.E.)</t>
  </si>
  <si>
    <t>Association “Regional partnerships for sustainable
development – Vidin”
Regional Development Agency and Business Center 2000</t>
  </si>
  <si>
    <t>ROBG-446</t>
  </si>
  <si>
    <t>INFRASTRUCTURE FOR MANAGEMENT OF CULTURAL HERITAGE IN GIURGIU-RUSE CBC REGION</t>
  </si>
  <si>
    <t>GIURGIU COUNTY</t>
  </si>
  <si>
    <t>Tsenovo Municipality</t>
  </si>
  <si>
    <t>ROBG-420</t>
  </si>
  <si>
    <t>Memory and Future. Stories about the Danube Civilization</t>
  </si>
  <si>
    <t>ACCES ASSOCIATION – CALARASI
“Dunarea Calaraseana” Fishing Local Action Group Association</t>
  </si>
  <si>
    <t>NGO ‘Paralel-Silistra’
ROUSSE REGIONAL MUSEUM OF HISTORY</t>
  </si>
  <si>
    <t>ROBG-467</t>
  </si>
  <si>
    <t>Legends, a path to more attractive tourist destination</t>
  </si>
  <si>
    <t>Private Benefit Association “Agency for Development of North-West Bulgaria”</t>
  </si>
  <si>
    <t>ROBG-476</t>
  </si>
  <si>
    <t>Danube – A River with lot of common history</t>
  </si>
  <si>
    <t>"Open hand houndation"</t>
  </si>
  <si>
    <t>Euro Teleorman Association</t>
  </si>
  <si>
    <t>ROBG-436</t>
  </si>
  <si>
    <t>Friendly destinations for seniors +55</t>
  </si>
  <si>
    <t>Foundation “Phoenix – 21 century”</t>
  </si>
  <si>
    <t>Romanian Association for Technology Transfer and Innovation</t>
  </si>
  <si>
    <t>Association “Regional partnerships for sustainable development – Vidin”</t>
  </si>
  <si>
    <t xml:space="preserve"> Allocation available, B2 has 3 projects under implementation and 4 projects proposed for selection</t>
  </si>
  <si>
    <t>ROBG-491</t>
  </si>
  <si>
    <t>Developing common tourism products and rehabilitation of cultural heritage</t>
  </si>
  <si>
    <t>Calarasi county Council</t>
  </si>
  <si>
    <t>ROBG-578</t>
  </si>
  <si>
    <t>Travelling on music notes - the popularize of natural heritage and resources and cultural heritage of the cross-border region</t>
  </si>
  <si>
    <t>Sinfonietta - Vidin</t>
  </si>
  <si>
    <t xml:space="preserve">„Oltenia” State Philharmonic Orchestra </t>
  </si>
  <si>
    <t>ROBG-407</t>
  </si>
  <si>
    <t>RESTORATION OF UNIQUE COMMON CULTURAL HERITAGE AND PROMOTION OF JOINT TOURISM PRODUCT "HAMANGIA - FIRST CIVILISATION OF OLD EUROPE"</t>
  </si>
  <si>
    <t xml:space="preserve"> Shabla Municipality</t>
  </si>
  <si>
    <t>Cernavoda Municipality</t>
  </si>
  <si>
    <t>ROBG-574</t>
  </si>
  <si>
    <t>Joint Romanian- Bulgarian Cultural and Historical heritage – Miniature Park</t>
  </si>
  <si>
    <t>Municipality of Constanta</t>
  </si>
  <si>
    <t xml:space="preserve">NGO European Institute for Cultural Tourism EUREKA (EICT EUREKA)  </t>
  </si>
  <si>
    <t>ROBG-366</t>
  </si>
  <si>
    <t>Multi-cultural heritages and yachting on natural heritage Black Sea for a sustainable and creative tourism development  on the cross border area Constanta Dobrich</t>
  </si>
  <si>
    <t>Clopot Humanitarian Foundation</t>
  </si>
  <si>
    <t>European Institute for cultural tourism EUREKA NPO</t>
  </si>
  <si>
    <t>ROBG-444</t>
  </si>
  <si>
    <t>The different experience</t>
  </si>
  <si>
    <t>Regional Development Agency and Business Center 2000</t>
  </si>
  <si>
    <t>Agency for Regional Development and Business Center – Vidin</t>
  </si>
  <si>
    <t>Allocation available, LB has 1 project under implementation and 5 projects proposed for selection; B2 has 3 projects under implementation and 4 projects proposed for selection; B3 has 1 project under implementation and 4 projects proposed for selection
Selection with available financial allocation depends on the MC decision regarding the 3 EoIs and financial allocations should be available for these 3 EoIs in case of selection</t>
  </si>
  <si>
    <t>ROBG-517</t>
  </si>
  <si>
    <t>Valorisation of the common local and European intangible cultural heritage through cultural spaces</t>
  </si>
  <si>
    <t>ROBG-456</t>
  </si>
  <si>
    <t>HÎRȘOVA-DOBRICHKA, TOGETHER ON THE BEAUTIFUL ROAD OF SUSTAINABLE DEVELOPMENT THROUGH CROSS BORDER CULTURE</t>
  </si>
  <si>
    <t>Administrative Territorial Unit HARSOVA TOWN</t>
  </si>
  <si>
    <t>Municipality of Dobrichka</t>
  </si>
  <si>
    <t>ROBG-376</t>
  </si>
  <si>
    <t>Integrated tourism product for cooperation and promotion of cross-border joint tradition and science</t>
  </si>
  <si>
    <t>National Institute of Chemical - Pharmaceutical Research - Development ICCF Bucharest</t>
  </si>
  <si>
    <t>NGO European Institute for Cultural Tourism EUREKA (EICT EUREKA)</t>
  </si>
  <si>
    <t>ROBG-593</t>
  </si>
  <si>
    <t>The Independence Way 1877-1878</t>
  </si>
  <si>
    <t>“Perpetuum-mobile” Foundation</t>
  </si>
  <si>
    <t>ASSOCIATION ALEXIS PROJECT FILIASI</t>
  </si>
  <si>
    <t>ROBG-502</t>
  </si>
  <si>
    <t>Sustaining Rural Tourism in the Giurgiu-Ruse Area Through its Cultural Heritage</t>
  </si>
  <si>
    <t>valahia Transalpina Professional Association</t>
  </si>
  <si>
    <t>ROBG-499</t>
  </si>
  <si>
    <t>Live, interactive and virtual environments for the museums of the lower Danube cross-border area between Romania and Bulgaria</t>
  </si>
  <si>
    <t>UNIVERSITY OF RUSE ANGEL KANCHEV</t>
  </si>
  <si>
    <t>LOWER DANUBE MUSEUM CĂLĂRAŞI;
IRON GATES REGION MUSEUM</t>
  </si>
  <si>
    <t>ROUSSE REGIONAL MUSEUM OF HISTORY;
REGIONAL HISTORICAL MUSEUM – SILISTRA</t>
  </si>
  <si>
    <t>ROBG-509</t>
  </si>
  <si>
    <t>Cross-Border Religious Heritage</t>
  </si>
  <si>
    <t>Regional Development Foundation</t>
  </si>
  <si>
    <t>University of Craiova</t>
  </si>
  <si>
    <t>ROBG-368</t>
  </si>
  <si>
    <t>Active art for attractive tourism</t>
  </si>
  <si>
    <t>Association "Institute for Territorial Innovations and Cooperation - ITIC"</t>
  </si>
  <si>
    <t>Valahia Transalpina Professional Association</t>
  </si>
  <si>
    <t>ROBG-413</t>
  </si>
  <si>
    <t>Tales of Culture, History and Nature</t>
  </si>
  <si>
    <t>Videle Municipality</t>
  </si>
  <si>
    <t>Lyaskovets Municipality</t>
  </si>
  <si>
    <t>ROBG-501</t>
  </si>
  <si>
    <t>The Joint Strategy for the Touristic Development of the Giurgiu-Ruse Area</t>
  </si>
  <si>
    <t>ROBG-302</t>
  </si>
  <si>
    <t>The Christian heritage along the cultural corridor Russe-Giurgiu</t>
  </si>
  <si>
    <t>“Sveta Petka” Church</t>
  </si>
  <si>
    <t>Vedea Commune</t>
  </si>
  <si>
    <t>“Sveti Georgi” Church</t>
  </si>
  <si>
    <t>ROBG-414</t>
  </si>
  <si>
    <t>E(co) - fishing on the Eastern Danube</t>
  </si>
  <si>
    <t>ROBG-568</t>
  </si>
  <si>
    <t>Tourism as a bond of perspective development of border region</t>
  </si>
  <si>
    <t>Motatei Village</t>
  </si>
  <si>
    <t>ROBG-296</t>
  </si>
  <si>
    <t>YoungVolunteer</t>
  </si>
  <si>
    <t xml:space="preserve">Theoretical  Highschool “Mihai Eminescu” </t>
  </si>
  <si>
    <t xml:space="preserve">Foundation “Sustainable development and prosperity” 
High school  “Vasil Levski” </t>
  </si>
  <si>
    <t>ROBG-481</t>
  </si>
  <si>
    <t>Efficient management in emergency situations in the cross-border region Calarasi-Veliko Tarnovo</t>
  </si>
  <si>
    <t xml:space="preserve">Cаlаrаsi Cоunty Cоuncil </t>
  </si>
  <si>
    <t>Calarasi County Gendarmerie Inspectorate ”Brigade general Barbu Paraianu”</t>
  </si>
  <si>
    <t>Municipality of Pavlikeni</t>
  </si>
  <si>
    <t>ROBG-244</t>
  </si>
  <si>
    <t>JOINT INVESTMENTS IN THE FIELD OF EMERGENCY SITUATIONS FOR OLT COUNTY COUNCIL AND DOLNA MITROPOLIA MUNICIPALITY</t>
  </si>
  <si>
    <t>Olt County Council</t>
  </si>
  <si>
    <t>ROBG-417</t>
  </si>
  <si>
    <t>CBC partnership Tsenovo-Hotarele-Greaca against nature risks</t>
  </si>
  <si>
    <t>Hotarele Commune
Greaca Commune</t>
  </si>
  <si>
    <t>ROBG-332</t>
  </si>
  <si>
    <t xml:space="preserve">JOINT VOLUNTEERING FOR A SAFER LIFE </t>
  </si>
  <si>
    <t>Municipality of Tutrakan</t>
  </si>
  <si>
    <t>General Inspectorate for Emergency Situations - Ministry of Internal Affairs</t>
  </si>
  <si>
    <t>Directorate General Fire Safety and Civil Protection – Ministry of the Interior
National Association of Volunteers in the Republic of Bulgaria</t>
  </si>
  <si>
    <t>ROBG-458</t>
  </si>
  <si>
    <t>Joint risk management for efficient reactions of the local authorities in the emergency situations</t>
  </si>
  <si>
    <t>Belene Municipality, Pleven District, Bulgaria</t>
  </si>
  <si>
    <t>Calarasi Municipality</t>
  </si>
  <si>
    <t>ROBG-427</t>
  </si>
  <si>
    <t>Partnerships for Overcoming the Disasters for a safe region</t>
  </si>
  <si>
    <t>Red Cross Giurgiu Branch</t>
  </si>
  <si>
    <t>Bulgarian Red Cross (BRC)
University of Ruse “Angel Kanchev”
Business and Innovation Cluster Ruse+</t>
  </si>
  <si>
    <t>ROBG-409</t>
  </si>
  <si>
    <t>Preventing forest fire in Dolj and Lom, Montana cross border region</t>
  </si>
  <si>
    <t xml:space="preserve">INSPECTORATE FOR  EMERGENCY SITUATIONS OLTENIA, DOLJ COUNTY
Mihai Bravul Dolj County Inspectorate of Gendarmerie </t>
  </si>
  <si>
    <t>Allocation available, LB has 2 projects under implementation, 1 project in contracting phase and 3 projects proposed for selection</t>
  </si>
  <si>
    <t>ROBG-274</t>
  </si>
  <si>
    <t>Uniform standards, enhanced coordination – common security</t>
  </si>
  <si>
    <t xml:space="preserve">Territorial Administrativ Unit Zimnicea City </t>
  </si>
  <si>
    <t>ROBG-305</t>
  </si>
  <si>
    <t>Equipment save our lives</t>
  </si>
  <si>
    <t>ROBG-461</t>
  </si>
  <si>
    <t>Safety for our children</t>
  </si>
  <si>
    <t>“Regional Development Agency and Business Center 2000”</t>
  </si>
  <si>
    <t xml:space="preserve">Romanian Association for Technology Transfer and Innovation </t>
  </si>
  <si>
    <t xml:space="preserve">Association “Regional partnerships for sustainable development – Vidin” </t>
  </si>
  <si>
    <t>Allocation available, LB has 1 project under implementation and 5 projects proposed for selection; B2 has 3 projects under implementation and 4 projects proposed for selection</t>
  </si>
  <si>
    <t>ROBG-416</t>
  </si>
  <si>
    <t>Joint efforts against natural disasters</t>
  </si>
  <si>
    <t>Gendarmerie Inspectorate Mehidinti County</t>
  </si>
  <si>
    <t>ROBG-448</t>
  </si>
  <si>
    <t>Children’s  educational risk prevention crisis package C.A.R.E.</t>
  </si>
  <si>
    <t>State Puppet Theatre-Vidin</t>
  </si>
  <si>
    <t>Allocation available, B2 has 3 projects under implementation and 4 projects proposed for selection</t>
  </si>
  <si>
    <t>ROBG-415</t>
  </si>
  <si>
    <t>Joint risk management and partnership in the border region Calarasi - Dobrich</t>
  </si>
  <si>
    <t>Dobrichka Municipality</t>
  </si>
  <si>
    <t xml:space="preserve">Cаlаrаsi Cоunty Cоuncil 
Calarasi County Emergency Situations Inspectorate ”Barbu Știrbei” </t>
  </si>
  <si>
    <t>ROBG-372</t>
  </si>
  <si>
    <t>"Mapping and pilot prevention of common hazards along the Lower Danube River bank"</t>
  </si>
  <si>
    <t>Oryahovo Municipality</t>
  </si>
  <si>
    <t>Calafat Municipality</t>
  </si>
  <si>
    <t>ROBG-393</t>
  </si>
  <si>
    <t>Integrated risk management and efficient reactions of authorities for civil safety</t>
  </si>
  <si>
    <t>Ovidiu Municipality</t>
  </si>
  <si>
    <t>Shabla Municipality
Idein Development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</si>
</sst>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3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Border="1" applyAlignment="1">
      <alignment horizontal="right" vertical="center" wrapText="1"/>
    </xf>
    <xf numFmtId="4" fontId="6" fillId="2" borderId="36" xfId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/>
    </xf>
    <xf numFmtId="4" fontId="11" fillId="3" borderId="40" xfId="0" applyNumberFormat="1" applyFont="1" applyFill="1" applyBorder="1" applyAlignment="1">
      <alignment vertical="center"/>
    </xf>
    <xf numFmtId="0" fontId="11" fillId="3" borderId="13" xfId="0" applyFont="1" applyFill="1" applyBorder="1"/>
    <xf numFmtId="0" fontId="14" fillId="3" borderId="22" xfId="0" applyFont="1" applyFill="1" applyBorder="1"/>
    <xf numFmtId="4" fontId="13" fillId="3" borderId="22" xfId="0" applyNumberFormat="1" applyFont="1" applyFill="1" applyBorder="1"/>
    <xf numFmtId="0" fontId="15" fillId="3" borderId="20" xfId="0" applyFont="1" applyFill="1" applyBorder="1"/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="77" zoomScaleNormal="77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1.109375" style="35" customWidth="1"/>
    <col min="20" max="20" width="19.5546875" hidden="1" customWidth="1"/>
    <col min="21" max="21" width="0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1.10937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1.10937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1.10937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1.10937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1.10937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1.10937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1.10937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1.10937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1.10937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1.10937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1.10937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1.10937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1.10937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1.10937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1.10937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1.10937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1.10937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1.10937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1.10937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1.10937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1.10937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1.10937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1.10937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1.10937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1.10937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1.10937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1.10937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1.10937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1.10937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1.10937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1.10937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1.10937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1.10937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1.10937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1.10937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1.10937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1.10937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1.10937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1.10937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1.10937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1.10937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1.10937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1.10937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1.10937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1.10937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1.10937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1.10937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1.10937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1.10937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1.10937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1.10937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1.10937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1.10937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1.10937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1.10937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1.10937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1.10937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1.10937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1.10937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1.10937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1.10937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1.10937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1.10937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206" t="s">
        <v>0</v>
      </c>
      <c r="B1" s="200" t="s">
        <v>1</v>
      </c>
      <c r="C1" s="200" t="s">
        <v>2</v>
      </c>
      <c r="D1" s="200" t="s">
        <v>3</v>
      </c>
      <c r="E1" s="200" t="s">
        <v>4</v>
      </c>
      <c r="F1" s="200" t="s">
        <v>5</v>
      </c>
      <c r="G1" s="200" t="s">
        <v>6</v>
      </c>
      <c r="H1" s="200" t="s">
        <v>7</v>
      </c>
      <c r="I1" s="201" t="s">
        <v>8</v>
      </c>
      <c r="J1" s="202"/>
      <c r="K1" s="202"/>
      <c r="L1" s="202"/>
      <c r="M1" s="202"/>
      <c r="N1" s="202"/>
      <c r="O1" s="202"/>
      <c r="P1" s="202"/>
      <c r="Q1" s="203"/>
      <c r="R1" s="93"/>
      <c r="S1" s="204" t="s">
        <v>9</v>
      </c>
    </row>
    <row r="2" spans="1:21" ht="95.25" customHeight="1" x14ac:dyDescent="0.3">
      <c r="A2" s="206"/>
      <c r="B2" s="200"/>
      <c r="C2" s="200"/>
      <c r="D2" s="200"/>
      <c r="E2" s="200"/>
      <c r="F2" s="200"/>
      <c r="G2" s="200"/>
      <c r="H2" s="200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205"/>
    </row>
    <row r="3" spans="1:21" ht="24" customHeight="1" x14ac:dyDescent="0.3">
      <c r="A3" s="194" t="s">
        <v>20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3"/>
    </row>
    <row r="4" spans="1:21" ht="24.75" customHeight="1" x14ac:dyDescent="0.3">
      <c r="A4" s="194" t="s">
        <v>21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3"/>
    </row>
    <row r="5" spans="1:21" ht="86.4" x14ac:dyDescent="0.3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3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3">
      <c r="A7" s="194" t="s">
        <v>32</v>
      </c>
      <c r="B7" s="195"/>
      <c r="C7" s="195"/>
      <c r="D7" s="195"/>
      <c r="E7" s="195"/>
      <c r="F7" s="196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3">
      <c r="A8" s="194" t="s">
        <v>33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2"/>
      <c r="T8" s="10">
        <f t="shared" si="0"/>
        <v>0</v>
      </c>
      <c r="U8" s="10">
        <f t="shared" si="1"/>
        <v>0</v>
      </c>
    </row>
    <row r="9" spans="1:21" x14ac:dyDescent="0.3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x14ac:dyDescent="0.3">
      <c r="A10" s="194" t="s">
        <v>35</v>
      </c>
      <c r="B10" s="195"/>
      <c r="C10" s="195"/>
      <c r="D10" s="195"/>
      <c r="E10" s="195"/>
      <c r="F10" s="196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x14ac:dyDescent="0.3">
      <c r="A11" s="194" t="s">
        <v>36</v>
      </c>
      <c r="B11" s="195"/>
      <c r="C11" s="195"/>
      <c r="D11" s="195"/>
      <c r="E11" s="195"/>
      <c r="F11" s="196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3">
      <c r="A12" s="194" t="s">
        <v>37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3"/>
    </row>
    <row r="13" spans="1:21" ht="24.75" customHeight="1" x14ac:dyDescent="0.3">
      <c r="A13" s="194" t="s">
        <v>38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3"/>
    </row>
    <row r="14" spans="1:21" ht="72" x14ac:dyDescent="0.3">
      <c r="A14" s="94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28.8" x14ac:dyDescent="0.3">
      <c r="A15" s="94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57.6" x14ac:dyDescent="0.3">
      <c r="A16" s="94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57.6" x14ac:dyDescent="0.3">
      <c r="A17" s="94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57.6" x14ac:dyDescent="0.3">
      <c r="A18" s="94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3">
      <c r="A19" s="94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72" x14ac:dyDescent="0.3">
      <c r="A20" s="94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3.2" x14ac:dyDescent="0.3">
      <c r="A21" s="94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57.6" x14ac:dyDescent="0.3">
      <c r="A22" s="94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86.4" x14ac:dyDescent="0.3">
      <c r="A23" s="94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57.6" x14ac:dyDescent="0.3">
      <c r="A24" s="94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57.6" x14ac:dyDescent="0.3">
      <c r="A25" s="94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3.2" x14ac:dyDescent="0.3">
      <c r="A26" s="94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28.8" x14ac:dyDescent="0.3">
      <c r="A27" s="94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3.2" x14ac:dyDescent="0.3">
      <c r="A28" s="94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23" customFormat="1" ht="57.6" x14ac:dyDescent="0.3">
      <c r="A29" s="118">
        <v>16</v>
      </c>
      <c r="B29" s="119" t="s">
        <v>97</v>
      </c>
      <c r="C29" s="119" t="s">
        <v>98</v>
      </c>
      <c r="D29" s="119" t="s">
        <v>73</v>
      </c>
      <c r="E29" s="119" t="s">
        <v>99</v>
      </c>
      <c r="F29" s="119" t="s">
        <v>71</v>
      </c>
      <c r="G29" s="124">
        <v>67.5</v>
      </c>
      <c r="H29" s="125">
        <v>85</v>
      </c>
      <c r="I29" s="120">
        <v>601996.28</v>
      </c>
      <c r="J29" s="120"/>
      <c r="K29" s="120">
        <f t="shared" si="2"/>
        <v>511696.83799999999</v>
      </c>
      <c r="L29" s="120"/>
      <c r="M29" s="120"/>
      <c r="N29" s="120"/>
      <c r="O29" s="120">
        <f t="shared" si="3"/>
        <v>78259.516400000008</v>
      </c>
      <c r="P29" s="120"/>
      <c r="Q29" s="120">
        <f t="shared" si="4"/>
        <v>12039.9256</v>
      </c>
      <c r="R29" s="120"/>
      <c r="S29" s="121" t="s">
        <v>26</v>
      </c>
      <c r="T29" s="122"/>
      <c r="U29" s="122"/>
    </row>
    <row r="30" spans="1:21" s="123" customFormat="1" ht="43.2" x14ac:dyDescent="0.3">
      <c r="A30" s="118">
        <v>17</v>
      </c>
      <c r="B30" s="119" t="s">
        <v>101</v>
      </c>
      <c r="C30" s="119" t="s">
        <v>102</v>
      </c>
      <c r="D30" s="119" t="s">
        <v>103</v>
      </c>
      <c r="E30" s="119" t="s">
        <v>72</v>
      </c>
      <c r="F30" s="119"/>
      <c r="G30" s="124">
        <v>66</v>
      </c>
      <c r="H30" s="125">
        <v>94</v>
      </c>
      <c r="I30" s="120">
        <v>363565.7</v>
      </c>
      <c r="J30" s="120"/>
      <c r="K30" s="120">
        <f t="shared" si="2"/>
        <v>309030.84500000003</v>
      </c>
      <c r="L30" s="120"/>
      <c r="M30" s="120"/>
      <c r="N30" s="120"/>
      <c r="O30" s="120">
        <f t="shared" si="3"/>
        <v>47263.541000000005</v>
      </c>
      <c r="P30" s="120"/>
      <c r="Q30" s="120">
        <f t="shared" si="4"/>
        <v>7271.3140000000003</v>
      </c>
      <c r="R30" s="120"/>
      <c r="S30" s="121" t="s">
        <v>26</v>
      </c>
      <c r="T30" s="122"/>
      <c r="U30" s="122"/>
    </row>
    <row r="31" spans="1:21" ht="86.4" x14ac:dyDescent="0.3">
      <c r="A31" s="95">
        <v>18</v>
      </c>
      <c r="B31" s="96" t="s">
        <v>104</v>
      </c>
      <c r="C31" s="96" t="s">
        <v>105</v>
      </c>
      <c r="D31" s="96" t="s">
        <v>76</v>
      </c>
      <c r="E31" s="96" t="s">
        <v>77</v>
      </c>
      <c r="F31" s="96" t="s">
        <v>78</v>
      </c>
      <c r="G31" s="96">
        <v>65.5</v>
      </c>
      <c r="H31" s="97">
        <v>94</v>
      </c>
      <c r="I31" s="98">
        <v>1280170.32</v>
      </c>
      <c r="J31" s="98"/>
      <c r="K31" s="98">
        <f t="shared" si="2"/>
        <v>1088144.7720000001</v>
      </c>
      <c r="L31" s="98"/>
      <c r="M31" s="98"/>
      <c r="N31" s="98"/>
      <c r="O31" s="98">
        <f t="shared" si="3"/>
        <v>166422.1416</v>
      </c>
      <c r="P31" s="98"/>
      <c r="Q31" s="98">
        <f t="shared" si="4"/>
        <v>25603.406400000003</v>
      </c>
      <c r="R31" s="98"/>
      <c r="S31" s="99" t="s">
        <v>100</v>
      </c>
      <c r="T31" s="10"/>
      <c r="U31" s="10"/>
    </row>
    <row r="32" spans="1:21" ht="43.2" x14ac:dyDescent="0.3">
      <c r="A32" s="118">
        <v>19</v>
      </c>
      <c r="B32" s="119" t="s">
        <v>106</v>
      </c>
      <c r="C32" s="119" t="s">
        <v>107</v>
      </c>
      <c r="D32" s="119" t="s">
        <v>108</v>
      </c>
      <c r="E32" s="119" t="s">
        <v>109</v>
      </c>
      <c r="F32" s="119"/>
      <c r="G32" s="124">
        <v>65</v>
      </c>
      <c r="H32" s="125">
        <v>94</v>
      </c>
      <c r="I32" s="120">
        <v>927792.47</v>
      </c>
      <c r="J32" s="120"/>
      <c r="K32" s="120">
        <f t="shared" si="2"/>
        <v>788623.59950000001</v>
      </c>
      <c r="L32" s="120"/>
      <c r="M32" s="120"/>
      <c r="N32" s="120"/>
      <c r="O32" s="120">
        <f t="shared" si="3"/>
        <v>120613.0211</v>
      </c>
      <c r="P32" s="120"/>
      <c r="Q32" s="120">
        <f t="shared" si="4"/>
        <v>18555.849399999999</v>
      </c>
      <c r="R32" s="120"/>
      <c r="S32" s="121" t="s">
        <v>26</v>
      </c>
      <c r="T32" s="10"/>
      <c r="U32" s="10"/>
    </row>
    <row r="33" spans="1:22" ht="43.2" x14ac:dyDescent="0.3">
      <c r="A33" s="95">
        <v>20</v>
      </c>
      <c r="B33" s="96" t="s">
        <v>110</v>
      </c>
      <c r="C33" s="96" t="s">
        <v>111</v>
      </c>
      <c r="D33" s="96" t="s">
        <v>112</v>
      </c>
      <c r="E33" s="96" t="s">
        <v>113</v>
      </c>
      <c r="F33" s="96" t="s">
        <v>114</v>
      </c>
      <c r="G33" s="96">
        <v>64.5</v>
      </c>
      <c r="H33" s="97">
        <v>91</v>
      </c>
      <c r="I33" s="98">
        <v>479205.16</v>
      </c>
      <c r="J33" s="98"/>
      <c r="K33" s="98">
        <f t="shared" si="2"/>
        <v>407324.38599999994</v>
      </c>
      <c r="L33" s="98"/>
      <c r="M33" s="98"/>
      <c r="N33" s="98"/>
      <c r="O33" s="98">
        <f t="shared" si="3"/>
        <v>62296.6708</v>
      </c>
      <c r="P33" s="98"/>
      <c r="Q33" s="98">
        <f t="shared" si="4"/>
        <v>9584.1031999999996</v>
      </c>
      <c r="R33" s="98"/>
      <c r="S33" s="99" t="s">
        <v>100</v>
      </c>
      <c r="T33" s="10"/>
      <c r="U33" s="10"/>
    </row>
    <row r="34" spans="1:22" ht="129.6" x14ac:dyDescent="0.3">
      <c r="A34" s="95">
        <v>21</v>
      </c>
      <c r="B34" s="96" t="s">
        <v>115</v>
      </c>
      <c r="C34" s="96" t="s">
        <v>116</v>
      </c>
      <c r="D34" s="96" t="s">
        <v>117</v>
      </c>
      <c r="E34" s="96" t="s">
        <v>118</v>
      </c>
      <c r="F34" s="96"/>
      <c r="G34" s="96">
        <v>64</v>
      </c>
      <c r="H34" s="97">
        <v>91</v>
      </c>
      <c r="I34" s="98">
        <f>665128.03+12015.02</f>
        <v>677143.05</v>
      </c>
      <c r="J34" s="98"/>
      <c r="K34" s="98">
        <f t="shared" si="2"/>
        <v>575571.59250000003</v>
      </c>
      <c r="L34" s="98"/>
      <c r="M34" s="98"/>
      <c r="N34" s="98"/>
      <c r="O34" s="98">
        <f t="shared" si="3"/>
        <v>88028.596500000014</v>
      </c>
      <c r="P34" s="98"/>
      <c r="Q34" s="98">
        <f t="shared" si="4"/>
        <v>13542.861000000001</v>
      </c>
      <c r="R34" s="98"/>
      <c r="S34" s="99" t="s">
        <v>100</v>
      </c>
      <c r="T34" s="10"/>
      <c r="U34" s="10"/>
    </row>
    <row r="35" spans="1:22" ht="72" x14ac:dyDescent="0.3">
      <c r="A35" s="95">
        <v>22</v>
      </c>
      <c r="B35" s="96" t="s">
        <v>119</v>
      </c>
      <c r="C35" s="96" t="s">
        <v>120</v>
      </c>
      <c r="D35" s="96" t="s">
        <v>121</v>
      </c>
      <c r="E35" s="96" t="s">
        <v>122</v>
      </c>
      <c r="F35" s="96" t="s">
        <v>123</v>
      </c>
      <c r="G35" s="96">
        <v>64</v>
      </c>
      <c r="H35" s="97">
        <v>91</v>
      </c>
      <c r="I35" s="98">
        <v>411649.7</v>
      </c>
      <c r="J35" s="98"/>
      <c r="K35" s="98">
        <f t="shared" si="2"/>
        <v>349902.245</v>
      </c>
      <c r="L35" s="98"/>
      <c r="M35" s="98"/>
      <c r="N35" s="98"/>
      <c r="O35" s="98">
        <f t="shared" si="3"/>
        <v>53514.461000000003</v>
      </c>
      <c r="P35" s="98"/>
      <c r="Q35" s="98">
        <f t="shared" si="4"/>
        <v>8232.9940000000006</v>
      </c>
      <c r="R35" s="98"/>
      <c r="S35" s="99" t="s">
        <v>100</v>
      </c>
      <c r="T35" s="10"/>
      <c r="U35" s="10"/>
    </row>
    <row r="36" spans="1:22" ht="86.4" x14ac:dyDescent="0.3">
      <c r="A36" s="95">
        <v>23</v>
      </c>
      <c r="B36" s="96" t="s">
        <v>124</v>
      </c>
      <c r="C36" s="96" t="s">
        <v>125</v>
      </c>
      <c r="D36" s="96" t="s">
        <v>71</v>
      </c>
      <c r="E36" s="96" t="s">
        <v>126</v>
      </c>
      <c r="F36" s="96" t="s">
        <v>127</v>
      </c>
      <c r="G36" s="96">
        <v>63.5</v>
      </c>
      <c r="H36" s="97">
        <v>91</v>
      </c>
      <c r="I36" s="98">
        <v>432823.77</v>
      </c>
      <c r="J36" s="98"/>
      <c r="K36" s="98">
        <f t="shared" si="2"/>
        <v>367900.20449999999</v>
      </c>
      <c r="L36" s="98"/>
      <c r="M36" s="98"/>
      <c r="N36" s="98"/>
      <c r="O36" s="98">
        <f t="shared" si="3"/>
        <v>56267.090100000001</v>
      </c>
      <c r="P36" s="98"/>
      <c r="Q36" s="98">
        <f t="shared" si="4"/>
        <v>8656.4754000000012</v>
      </c>
      <c r="R36" s="98"/>
      <c r="S36" s="99" t="s">
        <v>100</v>
      </c>
      <c r="T36" s="10"/>
      <c r="U36" s="10"/>
    </row>
    <row r="37" spans="1:22" ht="28.8" x14ac:dyDescent="0.3">
      <c r="A37" s="95">
        <v>24</v>
      </c>
      <c r="B37" s="96" t="s">
        <v>128</v>
      </c>
      <c r="C37" s="96" t="s">
        <v>129</v>
      </c>
      <c r="D37" s="96" t="s">
        <v>130</v>
      </c>
      <c r="E37" s="96"/>
      <c r="F37" s="96" t="s">
        <v>131</v>
      </c>
      <c r="G37" s="96">
        <v>62.5</v>
      </c>
      <c r="H37" s="97">
        <v>94</v>
      </c>
      <c r="I37" s="98">
        <v>429220.44</v>
      </c>
      <c r="J37" s="98"/>
      <c r="K37" s="98">
        <f t="shared" si="2"/>
        <v>364837.37400000001</v>
      </c>
      <c r="L37" s="98"/>
      <c r="M37" s="98"/>
      <c r="N37" s="98"/>
      <c r="O37" s="98">
        <f t="shared" si="3"/>
        <v>55798.657200000001</v>
      </c>
      <c r="P37" s="98"/>
      <c r="Q37" s="98">
        <f t="shared" si="4"/>
        <v>8584.4088000000011</v>
      </c>
      <c r="R37" s="98"/>
      <c r="S37" s="99" t="s">
        <v>100</v>
      </c>
      <c r="T37" s="10"/>
      <c r="U37" s="10"/>
    </row>
    <row r="38" spans="1:22" ht="86.4" x14ac:dyDescent="0.3">
      <c r="A38" s="95">
        <v>25</v>
      </c>
      <c r="B38" s="96" t="s">
        <v>132</v>
      </c>
      <c r="C38" s="96" t="s">
        <v>133</v>
      </c>
      <c r="D38" s="96" t="s">
        <v>134</v>
      </c>
      <c r="E38" s="96" t="s">
        <v>135</v>
      </c>
      <c r="F38" s="96" t="s">
        <v>136</v>
      </c>
      <c r="G38" s="96">
        <v>62.5</v>
      </c>
      <c r="H38" s="97">
        <v>91</v>
      </c>
      <c r="I38" s="98">
        <v>530729.97</v>
      </c>
      <c r="J38" s="98"/>
      <c r="K38" s="98">
        <f t="shared" si="2"/>
        <v>451120.47449999995</v>
      </c>
      <c r="L38" s="98"/>
      <c r="M38" s="98"/>
      <c r="N38" s="98"/>
      <c r="O38" s="98">
        <f t="shared" si="3"/>
        <v>68994.896099999998</v>
      </c>
      <c r="P38" s="98"/>
      <c r="Q38" s="98">
        <f t="shared" si="4"/>
        <v>10614.599399999999</v>
      </c>
      <c r="R38" s="98"/>
      <c r="S38" s="99" t="s">
        <v>100</v>
      </c>
      <c r="T38" s="10"/>
      <c r="U38" s="10"/>
    </row>
    <row r="39" spans="1:22" ht="43.2" x14ac:dyDescent="0.3">
      <c r="A39" s="95">
        <v>26</v>
      </c>
      <c r="B39" s="96" t="s">
        <v>137</v>
      </c>
      <c r="C39" s="96" t="s">
        <v>138</v>
      </c>
      <c r="D39" s="96" t="s">
        <v>139</v>
      </c>
      <c r="E39" s="96" t="s">
        <v>99</v>
      </c>
      <c r="F39" s="96" t="s">
        <v>140</v>
      </c>
      <c r="G39" s="96">
        <v>61.5</v>
      </c>
      <c r="H39" s="97">
        <v>91</v>
      </c>
      <c r="I39" s="98">
        <v>689515.14</v>
      </c>
      <c r="J39" s="98"/>
      <c r="K39" s="98">
        <f t="shared" si="2"/>
        <v>586087.86899999995</v>
      </c>
      <c r="L39" s="98"/>
      <c r="M39" s="98"/>
      <c r="N39" s="98"/>
      <c r="O39" s="98">
        <f t="shared" si="3"/>
        <v>89636.968200000003</v>
      </c>
      <c r="P39" s="98"/>
      <c r="Q39" s="98">
        <f t="shared" si="4"/>
        <v>13790.302800000001</v>
      </c>
      <c r="R39" s="98"/>
      <c r="S39" s="99" t="s">
        <v>100</v>
      </c>
      <c r="T39" s="10"/>
      <c r="U39" s="10"/>
    </row>
    <row r="40" spans="1:22" ht="186.75" customHeight="1" x14ac:dyDescent="0.3">
      <c r="A40" s="95">
        <v>27</v>
      </c>
      <c r="B40" s="96" t="s">
        <v>141</v>
      </c>
      <c r="C40" s="96" t="s">
        <v>142</v>
      </c>
      <c r="D40" s="96" t="s">
        <v>59</v>
      </c>
      <c r="E40" s="96" t="s">
        <v>143</v>
      </c>
      <c r="F40" s="96" t="s">
        <v>144</v>
      </c>
      <c r="G40" s="96">
        <v>61</v>
      </c>
      <c r="H40" s="97">
        <v>91</v>
      </c>
      <c r="I40" s="98">
        <v>326120.40000000002</v>
      </c>
      <c r="J40" s="98"/>
      <c r="K40" s="98">
        <f t="shared" si="2"/>
        <v>277202.34000000003</v>
      </c>
      <c r="L40" s="98"/>
      <c r="M40" s="98"/>
      <c r="N40" s="98"/>
      <c r="O40" s="98">
        <f t="shared" si="3"/>
        <v>42395.652000000002</v>
      </c>
      <c r="P40" s="98"/>
      <c r="Q40" s="98">
        <f t="shared" si="4"/>
        <v>6522.4080000000004</v>
      </c>
      <c r="R40" s="98"/>
      <c r="S40" s="99" t="s">
        <v>100</v>
      </c>
      <c r="T40" s="10"/>
      <c r="U40" s="10"/>
    </row>
    <row r="41" spans="1:22" x14ac:dyDescent="0.3">
      <c r="A41" s="194" t="s">
        <v>145</v>
      </c>
      <c r="B41" s="195"/>
      <c r="C41" s="195"/>
      <c r="D41" s="195"/>
      <c r="E41" s="195"/>
      <c r="F41" s="196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x14ac:dyDescent="0.3">
      <c r="A42" s="194" t="s">
        <v>146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5"/>
      <c r="T42" s="10"/>
      <c r="U42" s="10"/>
    </row>
    <row r="43" spans="1:22" ht="57.6" x14ac:dyDescent="0.3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3.2" x14ac:dyDescent="0.3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x14ac:dyDescent="0.3">
      <c r="A45" s="194" t="s">
        <v>155</v>
      </c>
      <c r="B45" s="195"/>
      <c r="C45" s="195"/>
      <c r="D45" s="195"/>
      <c r="E45" s="195"/>
      <c r="F45" s="196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x14ac:dyDescent="0.3">
      <c r="A46" s="191" t="s">
        <v>156</v>
      </c>
      <c r="B46" s="192"/>
      <c r="C46" s="192"/>
      <c r="D46" s="192"/>
      <c r="E46" s="192"/>
      <c r="F46" s="193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x14ac:dyDescent="0.3">
      <c r="A47" s="191" t="s">
        <v>178</v>
      </c>
      <c r="B47" s="192"/>
      <c r="C47" s="192"/>
      <c r="D47" s="192"/>
      <c r="E47" s="192"/>
      <c r="F47" s="192"/>
      <c r="G47" s="192"/>
      <c r="H47" s="193"/>
      <c r="I47" s="24">
        <f>SUM(I14:I30)+I32+I45</f>
        <v>14530271.459999999</v>
      </c>
      <c r="J47" s="24">
        <f t="shared" ref="J47:Q47" si="7">SUM(J14:J30)+J32+J45</f>
        <v>0</v>
      </c>
      <c r="K47" s="24">
        <f t="shared" si="7"/>
        <v>12350730.741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1888935.2897999999</v>
      </c>
      <c r="P47" s="24">
        <f t="shared" si="7"/>
        <v>0</v>
      </c>
      <c r="Q47" s="24">
        <f t="shared" si="7"/>
        <v>290605.42920000001</v>
      </c>
      <c r="R47" s="36"/>
      <c r="S47" s="25"/>
      <c r="T47" s="10"/>
      <c r="U47" s="10"/>
    </row>
    <row r="48" spans="1:22" x14ac:dyDescent="0.3">
      <c r="A48" s="191" t="s">
        <v>179</v>
      </c>
      <c r="B48" s="192"/>
      <c r="C48" s="192"/>
      <c r="D48" s="192"/>
      <c r="E48" s="192"/>
      <c r="F48" s="192"/>
      <c r="G48" s="192"/>
      <c r="H48" s="193"/>
      <c r="I48" s="24">
        <f>I31+I33+I34+I35+I36+I37+I38+I39+I40</f>
        <v>5256577.95</v>
      </c>
      <c r="J48" s="24">
        <f t="shared" ref="J48:Q48" si="8">J31+J33+J34+J35+J36+J37+J38+J39+J40</f>
        <v>0</v>
      </c>
      <c r="K48" s="24">
        <f t="shared" si="8"/>
        <v>4468091.2575000003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683355.13350000011</v>
      </c>
      <c r="P48" s="24">
        <f t="shared" si="8"/>
        <v>0</v>
      </c>
      <c r="Q48" s="24">
        <f t="shared" si="8"/>
        <v>105131.55900000001</v>
      </c>
      <c r="R48" s="36"/>
      <c r="S48" s="25"/>
      <c r="T48" s="10"/>
      <c r="U48" s="10"/>
    </row>
    <row r="49" spans="1:23" ht="21.75" customHeight="1" x14ac:dyDescent="0.3">
      <c r="A49" s="194" t="s">
        <v>157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3">
      <c r="A50" s="194" t="s">
        <v>158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2"/>
      <c r="T50" s="10">
        <f t="shared" si="9"/>
        <v>0</v>
      </c>
      <c r="U50" s="10">
        <f t="shared" si="10"/>
        <v>0</v>
      </c>
    </row>
    <row r="51" spans="1:23" ht="72" x14ac:dyDescent="0.3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43.2" x14ac:dyDescent="0.3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3.2" x14ac:dyDescent="0.3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15.2" x14ac:dyDescent="0.3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x14ac:dyDescent="0.3">
      <c r="A55" s="194" t="s">
        <v>176</v>
      </c>
      <c r="B55" s="195"/>
      <c r="C55" s="195"/>
      <c r="D55" s="195"/>
      <c r="E55" s="195"/>
      <c r="F55" s="196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191" t="s">
        <v>177</v>
      </c>
      <c r="B56" s="192"/>
      <c r="C56" s="192"/>
      <c r="D56" s="192"/>
      <c r="E56" s="192"/>
      <c r="F56" s="193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x14ac:dyDescent="0.3">
      <c r="A57" s="197" t="s">
        <v>500</v>
      </c>
      <c r="B57" s="198"/>
      <c r="C57" s="198"/>
      <c r="D57" s="198"/>
      <c r="E57" s="198"/>
      <c r="F57" s="199"/>
      <c r="G57" s="101"/>
      <c r="H57" s="101"/>
      <c r="I57" s="102">
        <f>I11+I47+I56</f>
        <v>19447151.329999998</v>
      </c>
      <c r="J57" s="102" t="e">
        <f t="shared" ref="J57:K57" si="11">J11+J47+J56</f>
        <v>#REF!</v>
      </c>
      <c r="K57" s="102">
        <f t="shared" si="11"/>
        <v>16530078.6305</v>
      </c>
      <c r="L57" s="102">
        <f t="shared" ref="L57" si="12">L11+L47+L56</f>
        <v>0</v>
      </c>
      <c r="M57" s="102" t="e">
        <f t="shared" ref="M57" si="13">M11+M47+M56</f>
        <v>#REF!</v>
      </c>
      <c r="N57" s="102" t="e">
        <f t="shared" ref="N57" si="14">N11+N47+N56</f>
        <v>#REF!</v>
      </c>
      <c r="O57" s="102">
        <f t="shared" ref="O57" si="15">O11+O47+O56</f>
        <v>2528129.6729000001</v>
      </c>
      <c r="P57" s="102">
        <f t="shared" ref="P57" si="16">P11+P47+P56</f>
        <v>0</v>
      </c>
      <c r="Q57" s="102">
        <f t="shared" ref="Q57" si="17">Q11+Q47+Q56</f>
        <v>388943.02659999998</v>
      </c>
      <c r="R57" s="101"/>
      <c r="S57" s="101"/>
    </row>
    <row r="58" spans="1:23" x14ac:dyDescent="0.3">
      <c r="A58" s="197" t="s">
        <v>499</v>
      </c>
      <c r="B58" s="198"/>
      <c r="C58" s="198"/>
      <c r="D58" s="198"/>
      <c r="E58" s="198"/>
      <c r="F58" s="199"/>
      <c r="G58" s="103"/>
      <c r="H58" s="103"/>
      <c r="I58" s="104">
        <f>I48</f>
        <v>5256577.95</v>
      </c>
      <c r="J58" s="104">
        <f t="shared" ref="J58:Q58" si="18">J48</f>
        <v>0</v>
      </c>
      <c r="K58" s="104">
        <f t="shared" si="18"/>
        <v>4468091.2575000003</v>
      </c>
      <c r="L58" s="104">
        <f t="shared" si="18"/>
        <v>0</v>
      </c>
      <c r="M58" s="104">
        <f t="shared" si="18"/>
        <v>0</v>
      </c>
      <c r="N58" s="104">
        <f t="shared" si="18"/>
        <v>0</v>
      </c>
      <c r="O58" s="104">
        <f t="shared" si="18"/>
        <v>683355.13350000011</v>
      </c>
      <c r="P58" s="104">
        <f t="shared" si="18"/>
        <v>0</v>
      </c>
      <c r="Q58" s="104">
        <f t="shared" si="18"/>
        <v>105131.55900000001</v>
      </c>
      <c r="R58" s="103"/>
      <c r="S58" s="103"/>
    </row>
    <row r="59" spans="1:23" x14ac:dyDescent="0.3">
      <c r="A59" s="188" t="s">
        <v>503</v>
      </c>
      <c r="B59" s="189"/>
      <c r="C59" s="189"/>
      <c r="D59" s="189"/>
      <c r="E59" s="189"/>
      <c r="F59" s="190"/>
      <c r="G59" s="103"/>
      <c r="H59" s="103"/>
      <c r="I59" s="104">
        <f>I57+I58</f>
        <v>24703729.279999997</v>
      </c>
      <c r="J59" s="104" t="e">
        <f t="shared" ref="J59:R59" si="19">J57+J58</f>
        <v>#REF!</v>
      </c>
      <c r="K59" s="104">
        <f t="shared" si="19"/>
        <v>20998169.888</v>
      </c>
      <c r="L59" s="104">
        <f t="shared" si="19"/>
        <v>0</v>
      </c>
      <c r="M59" s="104" t="e">
        <f t="shared" si="19"/>
        <v>#REF!</v>
      </c>
      <c r="N59" s="104" t="e">
        <f t="shared" si="19"/>
        <v>#REF!</v>
      </c>
      <c r="O59" s="104">
        <f t="shared" si="19"/>
        <v>3211484.8064000001</v>
      </c>
      <c r="P59" s="104">
        <f t="shared" si="19"/>
        <v>0</v>
      </c>
      <c r="Q59" s="104">
        <f t="shared" si="19"/>
        <v>494074.58559999999</v>
      </c>
      <c r="R59" s="104">
        <f t="shared" si="19"/>
        <v>0</v>
      </c>
      <c r="S59" s="103"/>
    </row>
    <row r="60" spans="1:23" x14ac:dyDescent="0.3">
      <c r="S60" s="33"/>
    </row>
    <row r="61" spans="1:23" x14ac:dyDescent="0.3">
      <c r="S61" s="33"/>
    </row>
    <row r="62" spans="1:23" x14ac:dyDescent="0.3">
      <c r="S62" s="33"/>
    </row>
    <row r="63" spans="1:23" x14ac:dyDescent="0.3">
      <c r="M63" s="32"/>
      <c r="R63" s="32"/>
      <c r="S63" s="34"/>
    </row>
    <row r="64" spans="1:23" x14ac:dyDescent="0.3">
      <c r="S64" s="33"/>
    </row>
    <row r="65" spans="13:19" x14ac:dyDescent="0.3">
      <c r="S65" s="33"/>
    </row>
    <row r="66" spans="13:19" x14ac:dyDescent="0.3">
      <c r="M66" s="32"/>
      <c r="S66" s="33"/>
    </row>
    <row r="67" spans="13:19" x14ac:dyDescent="0.3">
      <c r="S67" s="33"/>
    </row>
    <row r="68" spans="13:19" x14ac:dyDescent="0.3">
      <c r="S68" s="33"/>
    </row>
    <row r="69" spans="13:19" x14ac:dyDescent="0.3">
      <c r="S69" s="33"/>
    </row>
    <row r="70" spans="13:19" x14ac:dyDescent="0.3">
      <c r="O70" s="32"/>
      <c r="S70" s="33"/>
    </row>
    <row r="71" spans="13:19" x14ac:dyDescent="0.3">
      <c r="S71" s="33"/>
    </row>
    <row r="72" spans="13:19" x14ac:dyDescent="0.3">
      <c r="S72" s="33"/>
    </row>
    <row r="73" spans="13:19" x14ac:dyDescent="0.3">
      <c r="S73" s="33"/>
    </row>
    <row r="74" spans="13:19" x14ac:dyDescent="0.3">
      <c r="S74" s="33"/>
    </row>
    <row r="75" spans="13:19" x14ac:dyDescent="0.3">
      <c r="S75" s="33"/>
    </row>
    <row r="76" spans="13:19" x14ac:dyDescent="0.3">
      <c r="S76" s="33"/>
    </row>
    <row r="77" spans="13:19" x14ac:dyDescent="0.3">
      <c r="S77" s="33"/>
    </row>
    <row r="78" spans="13:19" x14ac:dyDescent="0.3">
      <c r="S78" s="33"/>
    </row>
    <row r="79" spans="13:19" x14ac:dyDescent="0.3">
      <c r="S79" s="33"/>
    </row>
    <row r="80" spans="13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  <row r="120" spans="19:19" x14ac:dyDescent="0.3">
      <c r="S120" s="33"/>
    </row>
    <row r="121" spans="19:19" x14ac:dyDescent="0.3">
      <c r="S121" s="33"/>
    </row>
    <row r="122" spans="19:19" x14ac:dyDescent="0.3">
      <c r="S122" s="33"/>
    </row>
    <row r="123" spans="19:19" x14ac:dyDescent="0.3">
      <c r="S123" s="33"/>
    </row>
    <row r="124" spans="19:19" x14ac:dyDescent="0.3">
      <c r="S124" s="33"/>
    </row>
    <row r="125" spans="19:19" x14ac:dyDescent="0.3">
      <c r="S125" s="33"/>
    </row>
    <row r="126" spans="19:19" x14ac:dyDescent="0.3">
      <c r="S126" s="33"/>
    </row>
    <row r="127" spans="19:19" x14ac:dyDescent="0.3">
      <c r="S127" s="33"/>
    </row>
    <row r="128" spans="19:19" x14ac:dyDescent="0.3">
      <c r="S128" s="33"/>
    </row>
    <row r="129" spans="19:19" x14ac:dyDescent="0.3">
      <c r="S129" s="33"/>
    </row>
    <row r="130" spans="19:19" x14ac:dyDescent="0.3">
      <c r="S130" s="33"/>
    </row>
    <row r="131" spans="19:19" x14ac:dyDescent="0.3">
      <c r="S131" s="33"/>
    </row>
    <row r="132" spans="19:19" x14ac:dyDescent="0.3">
      <c r="S132" s="33"/>
    </row>
    <row r="133" spans="19:19" x14ac:dyDescent="0.3">
      <c r="S133" s="33"/>
    </row>
    <row r="134" spans="19:19" x14ac:dyDescent="0.3">
      <c r="S134" s="33"/>
    </row>
    <row r="135" spans="19:19" x14ac:dyDescent="0.3">
      <c r="S135" s="33"/>
    </row>
    <row r="136" spans="19:19" x14ac:dyDescent="0.3">
      <c r="S136" s="33"/>
    </row>
    <row r="137" spans="19:19" x14ac:dyDescent="0.3">
      <c r="S137" s="33"/>
    </row>
  </sheetData>
  <mergeCells count="31">
    <mergeCell ref="H1:H2"/>
    <mergeCell ref="I1:Q1"/>
    <mergeCell ref="S1:S2"/>
    <mergeCell ref="A3:R3"/>
    <mergeCell ref="A11:F11"/>
    <mergeCell ref="A4:R4"/>
    <mergeCell ref="A1:A2"/>
    <mergeCell ref="B1:B2"/>
    <mergeCell ref="C1:C2"/>
    <mergeCell ref="D1:D2"/>
    <mergeCell ref="E1:E2"/>
    <mergeCell ref="F1:F2"/>
    <mergeCell ref="G1:G2"/>
    <mergeCell ref="A12:R12"/>
    <mergeCell ref="A41:F41"/>
    <mergeCell ref="A7:F7"/>
    <mergeCell ref="A8:R8"/>
    <mergeCell ref="A10:F10"/>
    <mergeCell ref="A42:R42"/>
    <mergeCell ref="A45:F45"/>
    <mergeCell ref="A13:R13"/>
    <mergeCell ref="A57:F57"/>
    <mergeCell ref="A58:F58"/>
    <mergeCell ref="A59:F59"/>
    <mergeCell ref="A46:F46"/>
    <mergeCell ref="A49:R49"/>
    <mergeCell ref="A55:F55"/>
    <mergeCell ref="A56:F56"/>
    <mergeCell ref="A47:H47"/>
    <mergeCell ref="A48:H48"/>
    <mergeCell ref="A50:R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7.6640625" style="35" customWidth="1"/>
    <col min="20" max="20" width="19.5546875" hidden="1" customWidth="1"/>
    <col min="21" max="21" width="1.5546875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7.664062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7.664062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7.664062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7.664062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7.664062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7.664062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7.664062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7.664062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7.664062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7.664062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7.664062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7.664062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7.664062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7.664062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7.664062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7.664062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7.664062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7.664062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7.664062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7.664062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7.664062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7.664062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7.664062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7.664062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7.664062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7.664062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7.664062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7.664062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7.664062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7.664062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7.664062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7.664062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7.664062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7.664062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7.664062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7.664062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7.664062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7.664062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7.664062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7.664062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7.664062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7.664062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7.664062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7.664062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7.664062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7.664062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7.664062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7.664062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7.664062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7.664062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7.664062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7.664062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7.664062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7.664062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7.664062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7.664062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7.664062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7.664062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7.664062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7.664062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7.664062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7.664062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7.664062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233" t="s">
        <v>0</v>
      </c>
      <c r="B1" s="226" t="s">
        <v>1</v>
      </c>
      <c r="C1" s="226" t="s">
        <v>2</v>
      </c>
      <c r="D1" s="226" t="s">
        <v>3</v>
      </c>
      <c r="E1" s="226" t="s">
        <v>4</v>
      </c>
      <c r="F1" s="226" t="s">
        <v>5</v>
      </c>
      <c r="G1" s="226" t="s">
        <v>6</v>
      </c>
      <c r="H1" s="226" t="s">
        <v>7</v>
      </c>
      <c r="I1" s="228" t="s">
        <v>8</v>
      </c>
      <c r="J1" s="229"/>
      <c r="K1" s="229"/>
      <c r="L1" s="229"/>
      <c r="M1" s="229"/>
      <c r="N1" s="229"/>
      <c r="O1" s="229"/>
      <c r="P1" s="229"/>
      <c r="Q1" s="230"/>
      <c r="R1" s="38"/>
      <c r="S1" s="231" t="s">
        <v>9</v>
      </c>
    </row>
    <row r="2" spans="1:21" ht="95.25" customHeight="1" thickBot="1" x14ac:dyDescent="0.35">
      <c r="A2" s="234"/>
      <c r="B2" s="227"/>
      <c r="C2" s="227"/>
      <c r="D2" s="227"/>
      <c r="E2" s="227"/>
      <c r="F2" s="227"/>
      <c r="G2" s="227"/>
      <c r="H2" s="227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232"/>
    </row>
    <row r="3" spans="1:21" ht="24" customHeight="1" thickBot="1" x14ac:dyDescent="0.35">
      <c r="A3" s="217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41"/>
    </row>
    <row r="4" spans="1:21" ht="24.75" customHeight="1" x14ac:dyDescent="0.3">
      <c r="A4" s="205" t="s">
        <v>21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42"/>
    </row>
    <row r="5" spans="1:21" ht="28.8" x14ac:dyDescent="0.3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28.8" x14ac:dyDescent="0.3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43.2" x14ac:dyDescent="0.3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3.2" x14ac:dyDescent="0.3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3">
      <c r="A9" s="206" t="s">
        <v>32</v>
      </c>
      <c r="B9" s="206"/>
      <c r="C9" s="206"/>
      <c r="D9" s="206"/>
      <c r="E9" s="206"/>
      <c r="F9" s="206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3">
      <c r="A10" s="206" t="s">
        <v>33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12"/>
      <c r="T10" s="10">
        <f t="shared" si="0"/>
        <v>0</v>
      </c>
      <c r="U10" s="10">
        <f t="shared" si="1"/>
        <v>0</v>
      </c>
    </row>
    <row r="11" spans="1:21" ht="43.2" x14ac:dyDescent="0.3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5" thickBot="1" x14ac:dyDescent="0.35">
      <c r="A12" s="204" t="s">
        <v>35</v>
      </c>
      <c r="B12" s="204"/>
      <c r="C12" s="204"/>
      <c r="D12" s="204"/>
      <c r="E12" s="204"/>
      <c r="F12" s="204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5" thickBot="1" x14ac:dyDescent="0.35">
      <c r="A13" s="221" t="s">
        <v>36</v>
      </c>
      <c r="B13" s="222"/>
      <c r="C13" s="222"/>
      <c r="D13" s="222"/>
      <c r="E13" s="222"/>
      <c r="F13" s="222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5">
      <c r="A14" s="221" t="s">
        <v>37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41"/>
    </row>
    <row r="15" spans="1:21" ht="24.75" customHeight="1" x14ac:dyDescent="0.3">
      <c r="A15" s="205" t="s">
        <v>38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42"/>
    </row>
    <row r="16" spans="1:21" ht="72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57.6" x14ac:dyDescent="0.3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57.6" x14ac:dyDescent="0.3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x14ac:dyDescent="0.3">
      <c r="A19" s="206" t="s">
        <v>145</v>
      </c>
      <c r="B19" s="206"/>
      <c r="C19" s="206"/>
      <c r="D19" s="206"/>
      <c r="E19" s="206"/>
      <c r="F19" s="206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x14ac:dyDescent="0.3">
      <c r="A20" s="206" t="s">
        <v>146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5"/>
      <c r="T20" s="10"/>
      <c r="U20" s="10"/>
    </row>
    <row r="21" spans="1:21" x14ac:dyDescent="0.3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5" thickBot="1" x14ac:dyDescent="0.35">
      <c r="A22" s="214" t="s">
        <v>155</v>
      </c>
      <c r="B22" s="215"/>
      <c r="C22" s="215"/>
      <c r="D22" s="215"/>
      <c r="E22" s="215"/>
      <c r="F22" s="216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5" thickBot="1" x14ac:dyDescent="0.35">
      <c r="A23" s="207" t="s">
        <v>156</v>
      </c>
      <c r="B23" s="208"/>
      <c r="C23" s="208"/>
      <c r="D23" s="208"/>
      <c r="E23" s="208"/>
      <c r="F23" s="209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5">
      <c r="A24" s="217" t="s">
        <v>157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3">
      <c r="A25" s="219" t="s">
        <v>158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65"/>
      <c r="T25" s="10">
        <f>I25-K25-O25-Q25</f>
        <v>0</v>
      </c>
      <c r="U25" s="10">
        <f>I25-K25-O25-Q25</f>
        <v>0</v>
      </c>
    </row>
    <row r="26" spans="1:21" ht="43.2" x14ac:dyDescent="0.3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57.6" x14ac:dyDescent="0.3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3.2" x14ac:dyDescent="0.3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3.2" x14ac:dyDescent="0.3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57.6" x14ac:dyDescent="0.3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28.8" x14ac:dyDescent="0.3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28.8" x14ac:dyDescent="0.3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28.8" x14ac:dyDescent="0.3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5" thickBot="1" x14ac:dyDescent="0.35">
      <c r="A34" s="223" t="s">
        <v>176</v>
      </c>
      <c r="B34" s="224"/>
      <c r="C34" s="224"/>
      <c r="D34" s="224"/>
      <c r="E34" s="224"/>
      <c r="F34" s="225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207" t="s">
        <v>177</v>
      </c>
      <c r="B35" s="208"/>
      <c r="C35" s="208"/>
      <c r="D35" s="208"/>
      <c r="E35" s="208"/>
      <c r="F35" s="209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210" t="s">
        <v>251</v>
      </c>
      <c r="B36" s="211"/>
      <c r="C36" s="211"/>
      <c r="D36" s="211"/>
      <c r="E36" s="211"/>
      <c r="F36" s="212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3">
      <c r="S37" s="33"/>
    </row>
    <row r="38" spans="1:23" x14ac:dyDescent="0.3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:23" x14ac:dyDescent="0.3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</row>
    <row r="40" spans="1:23" x14ac:dyDescent="0.3">
      <c r="S40" s="33"/>
    </row>
    <row r="41" spans="1:23" x14ac:dyDescent="0.3">
      <c r="S41" s="33"/>
    </row>
    <row r="42" spans="1:23" x14ac:dyDescent="0.3">
      <c r="S42" s="33"/>
    </row>
    <row r="43" spans="1:23" x14ac:dyDescent="0.3">
      <c r="S43" s="33"/>
    </row>
    <row r="44" spans="1:23" x14ac:dyDescent="0.3">
      <c r="S44" s="33"/>
    </row>
    <row r="45" spans="1:23" x14ac:dyDescent="0.3">
      <c r="M45" s="32"/>
      <c r="R45" s="32"/>
      <c r="S45" s="34"/>
    </row>
    <row r="46" spans="1:23" x14ac:dyDescent="0.3">
      <c r="S46" s="33"/>
    </row>
    <row r="47" spans="1:23" x14ac:dyDescent="0.3">
      <c r="S47" s="33"/>
    </row>
    <row r="48" spans="1:23" x14ac:dyDescent="0.3">
      <c r="M48" s="32"/>
      <c r="S48" s="33"/>
    </row>
    <row r="49" spans="15:19" x14ac:dyDescent="0.3">
      <c r="S49" s="33"/>
    </row>
    <row r="50" spans="15:19" x14ac:dyDescent="0.3">
      <c r="S50" s="33"/>
    </row>
    <row r="51" spans="15:19" x14ac:dyDescent="0.3">
      <c r="S51" s="33"/>
    </row>
    <row r="52" spans="15:19" x14ac:dyDescent="0.3">
      <c r="O52" s="32"/>
      <c r="S52" s="33"/>
    </row>
    <row r="53" spans="15:19" x14ac:dyDescent="0.3">
      <c r="S53" s="33"/>
    </row>
    <row r="54" spans="15:19" x14ac:dyDescent="0.3">
      <c r="S54" s="33"/>
    </row>
    <row r="55" spans="15:19" x14ac:dyDescent="0.3">
      <c r="S55" s="33"/>
    </row>
    <row r="56" spans="15:19" x14ac:dyDescent="0.3">
      <c r="S56" s="33"/>
    </row>
    <row r="57" spans="15:19" x14ac:dyDescent="0.3">
      <c r="S57" s="33"/>
    </row>
    <row r="58" spans="15:19" x14ac:dyDescent="0.3">
      <c r="S58" s="33"/>
    </row>
    <row r="59" spans="15:19" x14ac:dyDescent="0.3">
      <c r="S59" s="33"/>
    </row>
    <row r="60" spans="15:19" x14ac:dyDescent="0.3">
      <c r="S60" s="33"/>
    </row>
    <row r="61" spans="15:19" x14ac:dyDescent="0.3">
      <c r="S61" s="33"/>
    </row>
    <row r="62" spans="15:19" x14ac:dyDescent="0.3">
      <c r="S62" s="33"/>
    </row>
    <row r="63" spans="15:19" x14ac:dyDescent="0.3">
      <c r="S63" s="33"/>
    </row>
    <row r="64" spans="15:19" x14ac:dyDescent="0.3">
      <c r="S64" s="33"/>
    </row>
    <row r="65" spans="19:19" x14ac:dyDescent="0.3">
      <c r="S65" s="33"/>
    </row>
    <row r="66" spans="19:19" x14ac:dyDescent="0.3">
      <c r="S66" s="33"/>
    </row>
    <row r="67" spans="19:19" x14ac:dyDescent="0.3">
      <c r="S67" s="33"/>
    </row>
    <row r="68" spans="19:19" x14ac:dyDescent="0.3">
      <c r="S68" s="33"/>
    </row>
    <row r="69" spans="19:19" x14ac:dyDescent="0.3">
      <c r="S69" s="33"/>
    </row>
    <row r="70" spans="19:19" x14ac:dyDescent="0.3">
      <c r="S70" s="33"/>
    </row>
    <row r="71" spans="19:19" x14ac:dyDescent="0.3">
      <c r="S71" s="33"/>
    </row>
    <row r="72" spans="19:19" x14ac:dyDescent="0.3">
      <c r="S72" s="33"/>
    </row>
    <row r="73" spans="19:19" x14ac:dyDescent="0.3">
      <c r="S73" s="33"/>
    </row>
    <row r="74" spans="19:19" x14ac:dyDescent="0.3">
      <c r="S74" s="33"/>
    </row>
    <row r="75" spans="19:19" x14ac:dyDescent="0.3">
      <c r="S75" s="33"/>
    </row>
    <row r="76" spans="19:19" x14ac:dyDescent="0.3">
      <c r="S76" s="33"/>
    </row>
    <row r="77" spans="19:19" x14ac:dyDescent="0.3">
      <c r="S77" s="33"/>
    </row>
    <row r="78" spans="19:19" x14ac:dyDescent="0.3">
      <c r="S78" s="33"/>
    </row>
    <row r="79" spans="19:19" x14ac:dyDescent="0.3">
      <c r="S79" s="33"/>
    </row>
    <row r="80" spans="19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</sheetData>
  <mergeCells count="28">
    <mergeCell ref="H1:H2"/>
    <mergeCell ref="I1:Q1"/>
    <mergeCell ref="S1:S2"/>
    <mergeCell ref="A3:R3"/>
    <mergeCell ref="A13:F13"/>
    <mergeCell ref="A4:R4"/>
    <mergeCell ref="A1:A2"/>
    <mergeCell ref="B1:B2"/>
    <mergeCell ref="C1:C2"/>
    <mergeCell ref="D1:D2"/>
    <mergeCell ref="E1:E2"/>
    <mergeCell ref="F1:F2"/>
    <mergeCell ref="G1:G2"/>
    <mergeCell ref="A14:R14"/>
    <mergeCell ref="A34:F34"/>
    <mergeCell ref="A9:F9"/>
    <mergeCell ref="A10:R10"/>
    <mergeCell ref="A12:F12"/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60" zoomScaleNormal="60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52.88671875" customWidth="1"/>
    <col min="4" max="4" width="33.109375" customWidth="1"/>
    <col min="5" max="6" width="36.44140625" customWidth="1"/>
    <col min="7" max="7" width="15.5546875" customWidth="1"/>
    <col min="8" max="8" width="18.44140625" customWidth="1"/>
    <col min="9" max="9" width="20.6640625" customWidth="1"/>
    <col min="10" max="10" width="25.109375" customWidth="1"/>
    <col min="11" max="11" width="22.109375" customWidth="1"/>
    <col min="12" max="12" width="18.44140625" customWidth="1"/>
    <col min="13" max="13" width="21.44140625" style="35" customWidth="1"/>
    <col min="14" max="14" width="24.109375" customWidth="1"/>
    <col min="15" max="15" width="14" bestFit="1" customWidth="1"/>
    <col min="257" max="257" width="11.33203125" customWidth="1"/>
    <col min="258" max="258" width="20.33203125" customWidth="1"/>
    <col min="259" max="259" width="52.88671875" customWidth="1"/>
    <col min="260" max="260" width="33.109375" customWidth="1"/>
    <col min="261" max="262" width="36.44140625" customWidth="1"/>
    <col min="263" max="263" width="15.5546875" customWidth="1"/>
    <col min="264" max="264" width="18.44140625" customWidth="1"/>
    <col min="265" max="265" width="20.6640625" customWidth="1"/>
    <col min="266" max="266" width="25.109375" customWidth="1"/>
    <col min="267" max="267" width="22.109375" customWidth="1"/>
    <col min="268" max="268" width="18.44140625" customWidth="1"/>
    <col min="269" max="269" width="21.44140625" customWidth="1"/>
    <col min="270" max="270" width="24.109375" customWidth="1"/>
    <col min="271" max="271" width="14" bestFit="1" customWidth="1"/>
    <col min="513" max="513" width="11.33203125" customWidth="1"/>
    <col min="514" max="514" width="20.33203125" customWidth="1"/>
    <col min="515" max="515" width="52.88671875" customWidth="1"/>
    <col min="516" max="516" width="33.109375" customWidth="1"/>
    <col min="517" max="518" width="36.44140625" customWidth="1"/>
    <col min="519" max="519" width="15.5546875" customWidth="1"/>
    <col min="520" max="520" width="18.44140625" customWidth="1"/>
    <col min="521" max="521" width="20.6640625" customWidth="1"/>
    <col min="522" max="522" width="25.109375" customWidth="1"/>
    <col min="523" max="523" width="22.109375" customWidth="1"/>
    <col min="524" max="524" width="18.44140625" customWidth="1"/>
    <col min="525" max="525" width="21.44140625" customWidth="1"/>
    <col min="526" max="526" width="24.109375" customWidth="1"/>
    <col min="527" max="527" width="14" bestFit="1" customWidth="1"/>
    <col min="769" max="769" width="11.33203125" customWidth="1"/>
    <col min="770" max="770" width="20.33203125" customWidth="1"/>
    <col min="771" max="771" width="52.88671875" customWidth="1"/>
    <col min="772" max="772" width="33.109375" customWidth="1"/>
    <col min="773" max="774" width="36.44140625" customWidth="1"/>
    <col min="775" max="775" width="15.5546875" customWidth="1"/>
    <col min="776" max="776" width="18.44140625" customWidth="1"/>
    <col min="777" max="777" width="20.6640625" customWidth="1"/>
    <col min="778" max="778" width="25.109375" customWidth="1"/>
    <col min="779" max="779" width="22.109375" customWidth="1"/>
    <col min="780" max="780" width="18.44140625" customWidth="1"/>
    <col min="781" max="781" width="21.44140625" customWidth="1"/>
    <col min="782" max="782" width="24.109375" customWidth="1"/>
    <col min="783" max="783" width="14" bestFit="1" customWidth="1"/>
    <col min="1025" max="1025" width="11.33203125" customWidth="1"/>
    <col min="1026" max="1026" width="20.33203125" customWidth="1"/>
    <col min="1027" max="1027" width="52.88671875" customWidth="1"/>
    <col min="1028" max="1028" width="33.109375" customWidth="1"/>
    <col min="1029" max="1030" width="36.44140625" customWidth="1"/>
    <col min="1031" max="1031" width="15.5546875" customWidth="1"/>
    <col min="1032" max="1032" width="18.44140625" customWidth="1"/>
    <col min="1033" max="1033" width="20.6640625" customWidth="1"/>
    <col min="1034" max="1034" width="25.109375" customWidth="1"/>
    <col min="1035" max="1035" width="22.109375" customWidth="1"/>
    <col min="1036" max="1036" width="18.44140625" customWidth="1"/>
    <col min="1037" max="1037" width="21.44140625" customWidth="1"/>
    <col min="1038" max="1038" width="24.109375" customWidth="1"/>
    <col min="1039" max="1039" width="14" bestFit="1" customWidth="1"/>
    <col min="1281" max="1281" width="11.33203125" customWidth="1"/>
    <col min="1282" max="1282" width="20.33203125" customWidth="1"/>
    <col min="1283" max="1283" width="52.88671875" customWidth="1"/>
    <col min="1284" max="1284" width="33.109375" customWidth="1"/>
    <col min="1285" max="1286" width="36.44140625" customWidth="1"/>
    <col min="1287" max="1287" width="15.5546875" customWidth="1"/>
    <col min="1288" max="1288" width="18.44140625" customWidth="1"/>
    <col min="1289" max="1289" width="20.6640625" customWidth="1"/>
    <col min="1290" max="1290" width="25.109375" customWidth="1"/>
    <col min="1291" max="1291" width="22.109375" customWidth="1"/>
    <col min="1292" max="1292" width="18.44140625" customWidth="1"/>
    <col min="1293" max="1293" width="21.44140625" customWidth="1"/>
    <col min="1294" max="1294" width="24.109375" customWidth="1"/>
    <col min="1295" max="1295" width="14" bestFit="1" customWidth="1"/>
    <col min="1537" max="1537" width="11.33203125" customWidth="1"/>
    <col min="1538" max="1538" width="20.33203125" customWidth="1"/>
    <col min="1539" max="1539" width="52.88671875" customWidth="1"/>
    <col min="1540" max="1540" width="33.109375" customWidth="1"/>
    <col min="1541" max="1542" width="36.44140625" customWidth="1"/>
    <col min="1543" max="1543" width="15.5546875" customWidth="1"/>
    <col min="1544" max="1544" width="18.44140625" customWidth="1"/>
    <col min="1545" max="1545" width="20.6640625" customWidth="1"/>
    <col min="1546" max="1546" width="25.109375" customWidth="1"/>
    <col min="1547" max="1547" width="22.109375" customWidth="1"/>
    <col min="1548" max="1548" width="18.44140625" customWidth="1"/>
    <col min="1549" max="1549" width="21.44140625" customWidth="1"/>
    <col min="1550" max="1550" width="24.109375" customWidth="1"/>
    <col min="1551" max="1551" width="14" bestFit="1" customWidth="1"/>
    <col min="1793" max="1793" width="11.33203125" customWidth="1"/>
    <col min="1794" max="1794" width="20.33203125" customWidth="1"/>
    <col min="1795" max="1795" width="52.88671875" customWidth="1"/>
    <col min="1796" max="1796" width="33.109375" customWidth="1"/>
    <col min="1797" max="1798" width="36.44140625" customWidth="1"/>
    <col min="1799" max="1799" width="15.5546875" customWidth="1"/>
    <col min="1800" max="1800" width="18.44140625" customWidth="1"/>
    <col min="1801" max="1801" width="20.6640625" customWidth="1"/>
    <col min="1802" max="1802" width="25.109375" customWidth="1"/>
    <col min="1803" max="1803" width="22.109375" customWidth="1"/>
    <col min="1804" max="1804" width="18.44140625" customWidth="1"/>
    <col min="1805" max="1805" width="21.44140625" customWidth="1"/>
    <col min="1806" max="1806" width="24.109375" customWidth="1"/>
    <col min="1807" max="1807" width="14" bestFit="1" customWidth="1"/>
    <col min="2049" max="2049" width="11.33203125" customWidth="1"/>
    <col min="2050" max="2050" width="20.33203125" customWidth="1"/>
    <col min="2051" max="2051" width="52.88671875" customWidth="1"/>
    <col min="2052" max="2052" width="33.109375" customWidth="1"/>
    <col min="2053" max="2054" width="36.44140625" customWidth="1"/>
    <col min="2055" max="2055" width="15.5546875" customWidth="1"/>
    <col min="2056" max="2056" width="18.44140625" customWidth="1"/>
    <col min="2057" max="2057" width="20.6640625" customWidth="1"/>
    <col min="2058" max="2058" width="25.109375" customWidth="1"/>
    <col min="2059" max="2059" width="22.109375" customWidth="1"/>
    <col min="2060" max="2060" width="18.44140625" customWidth="1"/>
    <col min="2061" max="2061" width="21.44140625" customWidth="1"/>
    <col min="2062" max="2062" width="24.109375" customWidth="1"/>
    <col min="2063" max="2063" width="14" bestFit="1" customWidth="1"/>
    <col min="2305" max="2305" width="11.33203125" customWidth="1"/>
    <col min="2306" max="2306" width="20.33203125" customWidth="1"/>
    <col min="2307" max="2307" width="52.88671875" customWidth="1"/>
    <col min="2308" max="2308" width="33.109375" customWidth="1"/>
    <col min="2309" max="2310" width="36.44140625" customWidth="1"/>
    <col min="2311" max="2311" width="15.5546875" customWidth="1"/>
    <col min="2312" max="2312" width="18.44140625" customWidth="1"/>
    <col min="2313" max="2313" width="20.6640625" customWidth="1"/>
    <col min="2314" max="2314" width="25.109375" customWidth="1"/>
    <col min="2315" max="2315" width="22.109375" customWidth="1"/>
    <col min="2316" max="2316" width="18.44140625" customWidth="1"/>
    <col min="2317" max="2317" width="21.44140625" customWidth="1"/>
    <col min="2318" max="2318" width="24.109375" customWidth="1"/>
    <col min="2319" max="2319" width="14" bestFit="1" customWidth="1"/>
    <col min="2561" max="2561" width="11.33203125" customWidth="1"/>
    <col min="2562" max="2562" width="20.33203125" customWidth="1"/>
    <col min="2563" max="2563" width="52.88671875" customWidth="1"/>
    <col min="2564" max="2564" width="33.109375" customWidth="1"/>
    <col min="2565" max="2566" width="36.44140625" customWidth="1"/>
    <col min="2567" max="2567" width="15.5546875" customWidth="1"/>
    <col min="2568" max="2568" width="18.44140625" customWidth="1"/>
    <col min="2569" max="2569" width="20.6640625" customWidth="1"/>
    <col min="2570" max="2570" width="25.109375" customWidth="1"/>
    <col min="2571" max="2571" width="22.109375" customWidth="1"/>
    <col min="2572" max="2572" width="18.44140625" customWidth="1"/>
    <col min="2573" max="2573" width="21.44140625" customWidth="1"/>
    <col min="2574" max="2574" width="24.109375" customWidth="1"/>
    <col min="2575" max="2575" width="14" bestFit="1" customWidth="1"/>
    <col min="2817" max="2817" width="11.33203125" customWidth="1"/>
    <col min="2818" max="2818" width="20.33203125" customWidth="1"/>
    <col min="2819" max="2819" width="52.88671875" customWidth="1"/>
    <col min="2820" max="2820" width="33.109375" customWidth="1"/>
    <col min="2821" max="2822" width="36.44140625" customWidth="1"/>
    <col min="2823" max="2823" width="15.5546875" customWidth="1"/>
    <col min="2824" max="2824" width="18.44140625" customWidth="1"/>
    <col min="2825" max="2825" width="20.6640625" customWidth="1"/>
    <col min="2826" max="2826" width="25.109375" customWidth="1"/>
    <col min="2827" max="2827" width="22.109375" customWidth="1"/>
    <col min="2828" max="2828" width="18.44140625" customWidth="1"/>
    <col min="2829" max="2829" width="21.44140625" customWidth="1"/>
    <col min="2830" max="2830" width="24.109375" customWidth="1"/>
    <col min="2831" max="2831" width="14" bestFit="1" customWidth="1"/>
    <col min="3073" max="3073" width="11.33203125" customWidth="1"/>
    <col min="3074" max="3074" width="20.33203125" customWidth="1"/>
    <col min="3075" max="3075" width="52.88671875" customWidth="1"/>
    <col min="3076" max="3076" width="33.109375" customWidth="1"/>
    <col min="3077" max="3078" width="36.44140625" customWidth="1"/>
    <col min="3079" max="3079" width="15.5546875" customWidth="1"/>
    <col min="3080" max="3080" width="18.44140625" customWidth="1"/>
    <col min="3081" max="3081" width="20.6640625" customWidth="1"/>
    <col min="3082" max="3082" width="25.109375" customWidth="1"/>
    <col min="3083" max="3083" width="22.109375" customWidth="1"/>
    <col min="3084" max="3084" width="18.44140625" customWidth="1"/>
    <col min="3085" max="3085" width="21.44140625" customWidth="1"/>
    <col min="3086" max="3086" width="24.109375" customWidth="1"/>
    <col min="3087" max="3087" width="14" bestFit="1" customWidth="1"/>
    <col min="3329" max="3329" width="11.33203125" customWidth="1"/>
    <col min="3330" max="3330" width="20.33203125" customWidth="1"/>
    <col min="3331" max="3331" width="52.88671875" customWidth="1"/>
    <col min="3332" max="3332" width="33.109375" customWidth="1"/>
    <col min="3333" max="3334" width="36.44140625" customWidth="1"/>
    <col min="3335" max="3335" width="15.5546875" customWidth="1"/>
    <col min="3336" max="3336" width="18.44140625" customWidth="1"/>
    <col min="3337" max="3337" width="20.6640625" customWidth="1"/>
    <col min="3338" max="3338" width="25.109375" customWidth="1"/>
    <col min="3339" max="3339" width="22.109375" customWidth="1"/>
    <col min="3340" max="3340" width="18.44140625" customWidth="1"/>
    <col min="3341" max="3341" width="21.44140625" customWidth="1"/>
    <col min="3342" max="3342" width="24.109375" customWidth="1"/>
    <col min="3343" max="3343" width="14" bestFit="1" customWidth="1"/>
    <col min="3585" max="3585" width="11.33203125" customWidth="1"/>
    <col min="3586" max="3586" width="20.33203125" customWidth="1"/>
    <col min="3587" max="3587" width="52.88671875" customWidth="1"/>
    <col min="3588" max="3588" width="33.109375" customWidth="1"/>
    <col min="3589" max="3590" width="36.44140625" customWidth="1"/>
    <col min="3591" max="3591" width="15.5546875" customWidth="1"/>
    <col min="3592" max="3592" width="18.44140625" customWidth="1"/>
    <col min="3593" max="3593" width="20.6640625" customWidth="1"/>
    <col min="3594" max="3594" width="25.109375" customWidth="1"/>
    <col min="3595" max="3595" width="22.109375" customWidth="1"/>
    <col min="3596" max="3596" width="18.44140625" customWidth="1"/>
    <col min="3597" max="3597" width="21.44140625" customWidth="1"/>
    <col min="3598" max="3598" width="24.109375" customWidth="1"/>
    <col min="3599" max="3599" width="14" bestFit="1" customWidth="1"/>
    <col min="3841" max="3841" width="11.33203125" customWidth="1"/>
    <col min="3842" max="3842" width="20.33203125" customWidth="1"/>
    <col min="3843" max="3843" width="52.88671875" customWidth="1"/>
    <col min="3844" max="3844" width="33.109375" customWidth="1"/>
    <col min="3845" max="3846" width="36.44140625" customWidth="1"/>
    <col min="3847" max="3847" width="15.5546875" customWidth="1"/>
    <col min="3848" max="3848" width="18.44140625" customWidth="1"/>
    <col min="3849" max="3849" width="20.6640625" customWidth="1"/>
    <col min="3850" max="3850" width="25.109375" customWidth="1"/>
    <col min="3851" max="3851" width="22.109375" customWidth="1"/>
    <col min="3852" max="3852" width="18.44140625" customWidth="1"/>
    <col min="3853" max="3853" width="21.44140625" customWidth="1"/>
    <col min="3854" max="3854" width="24.109375" customWidth="1"/>
    <col min="3855" max="3855" width="14" bestFit="1" customWidth="1"/>
    <col min="4097" max="4097" width="11.33203125" customWidth="1"/>
    <col min="4098" max="4098" width="20.33203125" customWidth="1"/>
    <col min="4099" max="4099" width="52.88671875" customWidth="1"/>
    <col min="4100" max="4100" width="33.109375" customWidth="1"/>
    <col min="4101" max="4102" width="36.44140625" customWidth="1"/>
    <col min="4103" max="4103" width="15.5546875" customWidth="1"/>
    <col min="4104" max="4104" width="18.44140625" customWidth="1"/>
    <col min="4105" max="4105" width="20.6640625" customWidth="1"/>
    <col min="4106" max="4106" width="25.109375" customWidth="1"/>
    <col min="4107" max="4107" width="22.109375" customWidth="1"/>
    <col min="4108" max="4108" width="18.44140625" customWidth="1"/>
    <col min="4109" max="4109" width="21.44140625" customWidth="1"/>
    <col min="4110" max="4110" width="24.109375" customWidth="1"/>
    <col min="4111" max="4111" width="14" bestFit="1" customWidth="1"/>
    <col min="4353" max="4353" width="11.33203125" customWidth="1"/>
    <col min="4354" max="4354" width="20.33203125" customWidth="1"/>
    <col min="4355" max="4355" width="52.88671875" customWidth="1"/>
    <col min="4356" max="4356" width="33.109375" customWidth="1"/>
    <col min="4357" max="4358" width="36.44140625" customWidth="1"/>
    <col min="4359" max="4359" width="15.5546875" customWidth="1"/>
    <col min="4360" max="4360" width="18.44140625" customWidth="1"/>
    <col min="4361" max="4361" width="20.6640625" customWidth="1"/>
    <col min="4362" max="4362" width="25.109375" customWidth="1"/>
    <col min="4363" max="4363" width="22.109375" customWidth="1"/>
    <col min="4364" max="4364" width="18.44140625" customWidth="1"/>
    <col min="4365" max="4365" width="21.44140625" customWidth="1"/>
    <col min="4366" max="4366" width="24.109375" customWidth="1"/>
    <col min="4367" max="4367" width="14" bestFit="1" customWidth="1"/>
    <col min="4609" max="4609" width="11.33203125" customWidth="1"/>
    <col min="4610" max="4610" width="20.33203125" customWidth="1"/>
    <col min="4611" max="4611" width="52.88671875" customWidth="1"/>
    <col min="4612" max="4612" width="33.109375" customWidth="1"/>
    <col min="4613" max="4614" width="36.44140625" customWidth="1"/>
    <col min="4615" max="4615" width="15.5546875" customWidth="1"/>
    <col min="4616" max="4616" width="18.44140625" customWidth="1"/>
    <col min="4617" max="4617" width="20.6640625" customWidth="1"/>
    <col min="4618" max="4618" width="25.109375" customWidth="1"/>
    <col min="4619" max="4619" width="22.109375" customWidth="1"/>
    <col min="4620" max="4620" width="18.44140625" customWidth="1"/>
    <col min="4621" max="4621" width="21.44140625" customWidth="1"/>
    <col min="4622" max="4622" width="24.109375" customWidth="1"/>
    <col min="4623" max="4623" width="14" bestFit="1" customWidth="1"/>
    <col min="4865" max="4865" width="11.33203125" customWidth="1"/>
    <col min="4866" max="4866" width="20.33203125" customWidth="1"/>
    <col min="4867" max="4867" width="52.88671875" customWidth="1"/>
    <col min="4868" max="4868" width="33.109375" customWidth="1"/>
    <col min="4869" max="4870" width="36.44140625" customWidth="1"/>
    <col min="4871" max="4871" width="15.5546875" customWidth="1"/>
    <col min="4872" max="4872" width="18.44140625" customWidth="1"/>
    <col min="4873" max="4873" width="20.6640625" customWidth="1"/>
    <col min="4874" max="4874" width="25.109375" customWidth="1"/>
    <col min="4875" max="4875" width="22.109375" customWidth="1"/>
    <col min="4876" max="4876" width="18.44140625" customWidth="1"/>
    <col min="4877" max="4877" width="21.44140625" customWidth="1"/>
    <col min="4878" max="4878" width="24.109375" customWidth="1"/>
    <col min="4879" max="4879" width="14" bestFit="1" customWidth="1"/>
    <col min="5121" max="5121" width="11.33203125" customWidth="1"/>
    <col min="5122" max="5122" width="20.33203125" customWidth="1"/>
    <col min="5123" max="5123" width="52.88671875" customWidth="1"/>
    <col min="5124" max="5124" width="33.109375" customWidth="1"/>
    <col min="5125" max="5126" width="36.44140625" customWidth="1"/>
    <col min="5127" max="5127" width="15.5546875" customWidth="1"/>
    <col min="5128" max="5128" width="18.44140625" customWidth="1"/>
    <col min="5129" max="5129" width="20.6640625" customWidth="1"/>
    <col min="5130" max="5130" width="25.109375" customWidth="1"/>
    <col min="5131" max="5131" width="22.109375" customWidth="1"/>
    <col min="5132" max="5132" width="18.44140625" customWidth="1"/>
    <col min="5133" max="5133" width="21.44140625" customWidth="1"/>
    <col min="5134" max="5134" width="24.109375" customWidth="1"/>
    <col min="5135" max="5135" width="14" bestFit="1" customWidth="1"/>
    <col min="5377" max="5377" width="11.33203125" customWidth="1"/>
    <col min="5378" max="5378" width="20.33203125" customWidth="1"/>
    <col min="5379" max="5379" width="52.88671875" customWidth="1"/>
    <col min="5380" max="5380" width="33.109375" customWidth="1"/>
    <col min="5381" max="5382" width="36.44140625" customWidth="1"/>
    <col min="5383" max="5383" width="15.5546875" customWidth="1"/>
    <col min="5384" max="5384" width="18.44140625" customWidth="1"/>
    <col min="5385" max="5385" width="20.6640625" customWidth="1"/>
    <col min="5386" max="5386" width="25.109375" customWidth="1"/>
    <col min="5387" max="5387" width="22.109375" customWidth="1"/>
    <col min="5388" max="5388" width="18.44140625" customWidth="1"/>
    <col min="5389" max="5389" width="21.44140625" customWidth="1"/>
    <col min="5390" max="5390" width="24.109375" customWidth="1"/>
    <col min="5391" max="5391" width="14" bestFit="1" customWidth="1"/>
    <col min="5633" max="5633" width="11.33203125" customWidth="1"/>
    <col min="5634" max="5634" width="20.33203125" customWidth="1"/>
    <col min="5635" max="5635" width="52.88671875" customWidth="1"/>
    <col min="5636" max="5636" width="33.109375" customWidth="1"/>
    <col min="5637" max="5638" width="36.44140625" customWidth="1"/>
    <col min="5639" max="5639" width="15.5546875" customWidth="1"/>
    <col min="5640" max="5640" width="18.44140625" customWidth="1"/>
    <col min="5641" max="5641" width="20.6640625" customWidth="1"/>
    <col min="5642" max="5642" width="25.109375" customWidth="1"/>
    <col min="5643" max="5643" width="22.109375" customWidth="1"/>
    <col min="5644" max="5644" width="18.44140625" customWidth="1"/>
    <col min="5645" max="5645" width="21.44140625" customWidth="1"/>
    <col min="5646" max="5646" width="24.109375" customWidth="1"/>
    <col min="5647" max="5647" width="14" bestFit="1" customWidth="1"/>
    <col min="5889" max="5889" width="11.33203125" customWidth="1"/>
    <col min="5890" max="5890" width="20.33203125" customWidth="1"/>
    <col min="5891" max="5891" width="52.88671875" customWidth="1"/>
    <col min="5892" max="5892" width="33.109375" customWidth="1"/>
    <col min="5893" max="5894" width="36.44140625" customWidth="1"/>
    <col min="5895" max="5895" width="15.5546875" customWidth="1"/>
    <col min="5896" max="5896" width="18.44140625" customWidth="1"/>
    <col min="5897" max="5897" width="20.6640625" customWidth="1"/>
    <col min="5898" max="5898" width="25.109375" customWidth="1"/>
    <col min="5899" max="5899" width="22.109375" customWidth="1"/>
    <col min="5900" max="5900" width="18.44140625" customWidth="1"/>
    <col min="5901" max="5901" width="21.44140625" customWidth="1"/>
    <col min="5902" max="5902" width="24.109375" customWidth="1"/>
    <col min="5903" max="5903" width="14" bestFit="1" customWidth="1"/>
    <col min="6145" max="6145" width="11.33203125" customWidth="1"/>
    <col min="6146" max="6146" width="20.33203125" customWidth="1"/>
    <col min="6147" max="6147" width="52.88671875" customWidth="1"/>
    <col min="6148" max="6148" width="33.109375" customWidth="1"/>
    <col min="6149" max="6150" width="36.44140625" customWidth="1"/>
    <col min="6151" max="6151" width="15.5546875" customWidth="1"/>
    <col min="6152" max="6152" width="18.44140625" customWidth="1"/>
    <col min="6153" max="6153" width="20.6640625" customWidth="1"/>
    <col min="6154" max="6154" width="25.109375" customWidth="1"/>
    <col min="6155" max="6155" width="22.109375" customWidth="1"/>
    <col min="6156" max="6156" width="18.44140625" customWidth="1"/>
    <col min="6157" max="6157" width="21.44140625" customWidth="1"/>
    <col min="6158" max="6158" width="24.109375" customWidth="1"/>
    <col min="6159" max="6159" width="14" bestFit="1" customWidth="1"/>
    <col min="6401" max="6401" width="11.33203125" customWidth="1"/>
    <col min="6402" max="6402" width="20.33203125" customWidth="1"/>
    <col min="6403" max="6403" width="52.88671875" customWidth="1"/>
    <col min="6404" max="6404" width="33.109375" customWidth="1"/>
    <col min="6405" max="6406" width="36.44140625" customWidth="1"/>
    <col min="6407" max="6407" width="15.5546875" customWidth="1"/>
    <col min="6408" max="6408" width="18.44140625" customWidth="1"/>
    <col min="6409" max="6409" width="20.6640625" customWidth="1"/>
    <col min="6410" max="6410" width="25.109375" customWidth="1"/>
    <col min="6411" max="6411" width="22.109375" customWidth="1"/>
    <col min="6412" max="6412" width="18.44140625" customWidth="1"/>
    <col min="6413" max="6413" width="21.44140625" customWidth="1"/>
    <col min="6414" max="6414" width="24.109375" customWidth="1"/>
    <col min="6415" max="6415" width="14" bestFit="1" customWidth="1"/>
    <col min="6657" max="6657" width="11.33203125" customWidth="1"/>
    <col min="6658" max="6658" width="20.33203125" customWidth="1"/>
    <col min="6659" max="6659" width="52.88671875" customWidth="1"/>
    <col min="6660" max="6660" width="33.109375" customWidth="1"/>
    <col min="6661" max="6662" width="36.44140625" customWidth="1"/>
    <col min="6663" max="6663" width="15.5546875" customWidth="1"/>
    <col min="6664" max="6664" width="18.44140625" customWidth="1"/>
    <col min="6665" max="6665" width="20.6640625" customWidth="1"/>
    <col min="6666" max="6666" width="25.109375" customWidth="1"/>
    <col min="6667" max="6667" width="22.109375" customWidth="1"/>
    <col min="6668" max="6668" width="18.44140625" customWidth="1"/>
    <col min="6669" max="6669" width="21.44140625" customWidth="1"/>
    <col min="6670" max="6670" width="24.109375" customWidth="1"/>
    <col min="6671" max="6671" width="14" bestFit="1" customWidth="1"/>
    <col min="6913" max="6913" width="11.33203125" customWidth="1"/>
    <col min="6914" max="6914" width="20.33203125" customWidth="1"/>
    <col min="6915" max="6915" width="52.88671875" customWidth="1"/>
    <col min="6916" max="6916" width="33.109375" customWidth="1"/>
    <col min="6917" max="6918" width="36.44140625" customWidth="1"/>
    <col min="6919" max="6919" width="15.5546875" customWidth="1"/>
    <col min="6920" max="6920" width="18.44140625" customWidth="1"/>
    <col min="6921" max="6921" width="20.6640625" customWidth="1"/>
    <col min="6922" max="6922" width="25.109375" customWidth="1"/>
    <col min="6923" max="6923" width="22.109375" customWidth="1"/>
    <col min="6924" max="6924" width="18.44140625" customWidth="1"/>
    <col min="6925" max="6925" width="21.44140625" customWidth="1"/>
    <col min="6926" max="6926" width="24.109375" customWidth="1"/>
    <col min="6927" max="6927" width="14" bestFit="1" customWidth="1"/>
    <col min="7169" max="7169" width="11.33203125" customWidth="1"/>
    <col min="7170" max="7170" width="20.33203125" customWidth="1"/>
    <col min="7171" max="7171" width="52.88671875" customWidth="1"/>
    <col min="7172" max="7172" width="33.109375" customWidth="1"/>
    <col min="7173" max="7174" width="36.44140625" customWidth="1"/>
    <col min="7175" max="7175" width="15.5546875" customWidth="1"/>
    <col min="7176" max="7176" width="18.44140625" customWidth="1"/>
    <col min="7177" max="7177" width="20.6640625" customWidth="1"/>
    <col min="7178" max="7178" width="25.109375" customWidth="1"/>
    <col min="7179" max="7179" width="22.109375" customWidth="1"/>
    <col min="7180" max="7180" width="18.44140625" customWidth="1"/>
    <col min="7181" max="7181" width="21.44140625" customWidth="1"/>
    <col min="7182" max="7182" width="24.109375" customWidth="1"/>
    <col min="7183" max="7183" width="14" bestFit="1" customWidth="1"/>
    <col min="7425" max="7425" width="11.33203125" customWidth="1"/>
    <col min="7426" max="7426" width="20.33203125" customWidth="1"/>
    <col min="7427" max="7427" width="52.88671875" customWidth="1"/>
    <col min="7428" max="7428" width="33.109375" customWidth="1"/>
    <col min="7429" max="7430" width="36.44140625" customWidth="1"/>
    <col min="7431" max="7431" width="15.5546875" customWidth="1"/>
    <col min="7432" max="7432" width="18.44140625" customWidth="1"/>
    <col min="7433" max="7433" width="20.6640625" customWidth="1"/>
    <col min="7434" max="7434" width="25.109375" customWidth="1"/>
    <col min="7435" max="7435" width="22.109375" customWidth="1"/>
    <col min="7436" max="7436" width="18.44140625" customWidth="1"/>
    <col min="7437" max="7437" width="21.44140625" customWidth="1"/>
    <col min="7438" max="7438" width="24.109375" customWidth="1"/>
    <col min="7439" max="7439" width="14" bestFit="1" customWidth="1"/>
    <col min="7681" max="7681" width="11.33203125" customWidth="1"/>
    <col min="7682" max="7682" width="20.33203125" customWidth="1"/>
    <col min="7683" max="7683" width="52.88671875" customWidth="1"/>
    <col min="7684" max="7684" width="33.109375" customWidth="1"/>
    <col min="7685" max="7686" width="36.44140625" customWidth="1"/>
    <col min="7687" max="7687" width="15.5546875" customWidth="1"/>
    <col min="7688" max="7688" width="18.44140625" customWidth="1"/>
    <col min="7689" max="7689" width="20.6640625" customWidth="1"/>
    <col min="7690" max="7690" width="25.109375" customWidth="1"/>
    <col min="7691" max="7691" width="22.109375" customWidth="1"/>
    <col min="7692" max="7692" width="18.44140625" customWidth="1"/>
    <col min="7693" max="7693" width="21.44140625" customWidth="1"/>
    <col min="7694" max="7694" width="24.109375" customWidth="1"/>
    <col min="7695" max="7695" width="14" bestFit="1" customWidth="1"/>
    <col min="7937" max="7937" width="11.33203125" customWidth="1"/>
    <col min="7938" max="7938" width="20.33203125" customWidth="1"/>
    <col min="7939" max="7939" width="52.88671875" customWidth="1"/>
    <col min="7940" max="7940" width="33.109375" customWidth="1"/>
    <col min="7941" max="7942" width="36.44140625" customWidth="1"/>
    <col min="7943" max="7943" width="15.5546875" customWidth="1"/>
    <col min="7944" max="7944" width="18.44140625" customWidth="1"/>
    <col min="7945" max="7945" width="20.6640625" customWidth="1"/>
    <col min="7946" max="7946" width="25.109375" customWidth="1"/>
    <col min="7947" max="7947" width="22.109375" customWidth="1"/>
    <col min="7948" max="7948" width="18.44140625" customWidth="1"/>
    <col min="7949" max="7949" width="21.44140625" customWidth="1"/>
    <col min="7950" max="7950" width="24.109375" customWidth="1"/>
    <col min="7951" max="7951" width="14" bestFit="1" customWidth="1"/>
    <col min="8193" max="8193" width="11.33203125" customWidth="1"/>
    <col min="8194" max="8194" width="20.33203125" customWidth="1"/>
    <col min="8195" max="8195" width="52.88671875" customWidth="1"/>
    <col min="8196" max="8196" width="33.109375" customWidth="1"/>
    <col min="8197" max="8198" width="36.44140625" customWidth="1"/>
    <col min="8199" max="8199" width="15.5546875" customWidth="1"/>
    <col min="8200" max="8200" width="18.44140625" customWidth="1"/>
    <col min="8201" max="8201" width="20.6640625" customWidth="1"/>
    <col min="8202" max="8202" width="25.109375" customWidth="1"/>
    <col min="8203" max="8203" width="22.109375" customWidth="1"/>
    <col min="8204" max="8204" width="18.44140625" customWidth="1"/>
    <col min="8205" max="8205" width="21.44140625" customWidth="1"/>
    <col min="8206" max="8206" width="24.109375" customWidth="1"/>
    <col min="8207" max="8207" width="14" bestFit="1" customWidth="1"/>
    <col min="8449" max="8449" width="11.33203125" customWidth="1"/>
    <col min="8450" max="8450" width="20.33203125" customWidth="1"/>
    <col min="8451" max="8451" width="52.88671875" customWidth="1"/>
    <col min="8452" max="8452" width="33.109375" customWidth="1"/>
    <col min="8453" max="8454" width="36.44140625" customWidth="1"/>
    <col min="8455" max="8455" width="15.5546875" customWidth="1"/>
    <col min="8456" max="8456" width="18.44140625" customWidth="1"/>
    <col min="8457" max="8457" width="20.6640625" customWidth="1"/>
    <col min="8458" max="8458" width="25.109375" customWidth="1"/>
    <col min="8459" max="8459" width="22.109375" customWidth="1"/>
    <col min="8460" max="8460" width="18.44140625" customWidth="1"/>
    <col min="8461" max="8461" width="21.44140625" customWidth="1"/>
    <col min="8462" max="8462" width="24.109375" customWidth="1"/>
    <col min="8463" max="8463" width="14" bestFit="1" customWidth="1"/>
    <col min="8705" max="8705" width="11.33203125" customWidth="1"/>
    <col min="8706" max="8706" width="20.33203125" customWidth="1"/>
    <col min="8707" max="8707" width="52.88671875" customWidth="1"/>
    <col min="8708" max="8708" width="33.109375" customWidth="1"/>
    <col min="8709" max="8710" width="36.44140625" customWidth="1"/>
    <col min="8711" max="8711" width="15.5546875" customWidth="1"/>
    <col min="8712" max="8712" width="18.44140625" customWidth="1"/>
    <col min="8713" max="8713" width="20.6640625" customWidth="1"/>
    <col min="8714" max="8714" width="25.109375" customWidth="1"/>
    <col min="8715" max="8715" width="22.109375" customWidth="1"/>
    <col min="8716" max="8716" width="18.44140625" customWidth="1"/>
    <col min="8717" max="8717" width="21.44140625" customWidth="1"/>
    <col min="8718" max="8718" width="24.109375" customWidth="1"/>
    <col min="8719" max="8719" width="14" bestFit="1" customWidth="1"/>
    <col min="8961" max="8961" width="11.33203125" customWidth="1"/>
    <col min="8962" max="8962" width="20.33203125" customWidth="1"/>
    <col min="8963" max="8963" width="52.88671875" customWidth="1"/>
    <col min="8964" max="8964" width="33.109375" customWidth="1"/>
    <col min="8965" max="8966" width="36.44140625" customWidth="1"/>
    <col min="8967" max="8967" width="15.5546875" customWidth="1"/>
    <col min="8968" max="8968" width="18.44140625" customWidth="1"/>
    <col min="8969" max="8969" width="20.6640625" customWidth="1"/>
    <col min="8970" max="8970" width="25.109375" customWidth="1"/>
    <col min="8971" max="8971" width="22.109375" customWidth="1"/>
    <col min="8972" max="8972" width="18.44140625" customWidth="1"/>
    <col min="8973" max="8973" width="21.44140625" customWidth="1"/>
    <col min="8974" max="8974" width="24.109375" customWidth="1"/>
    <col min="8975" max="8975" width="14" bestFit="1" customWidth="1"/>
    <col min="9217" max="9217" width="11.33203125" customWidth="1"/>
    <col min="9218" max="9218" width="20.33203125" customWidth="1"/>
    <col min="9219" max="9219" width="52.88671875" customWidth="1"/>
    <col min="9220" max="9220" width="33.109375" customWidth="1"/>
    <col min="9221" max="9222" width="36.44140625" customWidth="1"/>
    <col min="9223" max="9223" width="15.5546875" customWidth="1"/>
    <col min="9224" max="9224" width="18.44140625" customWidth="1"/>
    <col min="9225" max="9225" width="20.6640625" customWidth="1"/>
    <col min="9226" max="9226" width="25.109375" customWidth="1"/>
    <col min="9227" max="9227" width="22.109375" customWidth="1"/>
    <col min="9228" max="9228" width="18.44140625" customWidth="1"/>
    <col min="9229" max="9229" width="21.44140625" customWidth="1"/>
    <col min="9230" max="9230" width="24.109375" customWidth="1"/>
    <col min="9231" max="9231" width="14" bestFit="1" customWidth="1"/>
    <col min="9473" max="9473" width="11.33203125" customWidth="1"/>
    <col min="9474" max="9474" width="20.33203125" customWidth="1"/>
    <col min="9475" max="9475" width="52.88671875" customWidth="1"/>
    <col min="9476" max="9476" width="33.109375" customWidth="1"/>
    <col min="9477" max="9478" width="36.44140625" customWidth="1"/>
    <col min="9479" max="9479" width="15.5546875" customWidth="1"/>
    <col min="9480" max="9480" width="18.44140625" customWidth="1"/>
    <col min="9481" max="9481" width="20.6640625" customWidth="1"/>
    <col min="9482" max="9482" width="25.109375" customWidth="1"/>
    <col min="9483" max="9483" width="22.109375" customWidth="1"/>
    <col min="9484" max="9484" width="18.44140625" customWidth="1"/>
    <col min="9485" max="9485" width="21.44140625" customWidth="1"/>
    <col min="9486" max="9486" width="24.109375" customWidth="1"/>
    <col min="9487" max="9487" width="14" bestFit="1" customWidth="1"/>
    <col min="9729" max="9729" width="11.33203125" customWidth="1"/>
    <col min="9730" max="9730" width="20.33203125" customWidth="1"/>
    <col min="9731" max="9731" width="52.88671875" customWidth="1"/>
    <col min="9732" max="9732" width="33.109375" customWidth="1"/>
    <col min="9733" max="9734" width="36.44140625" customWidth="1"/>
    <col min="9735" max="9735" width="15.5546875" customWidth="1"/>
    <col min="9736" max="9736" width="18.44140625" customWidth="1"/>
    <col min="9737" max="9737" width="20.6640625" customWidth="1"/>
    <col min="9738" max="9738" width="25.109375" customWidth="1"/>
    <col min="9739" max="9739" width="22.109375" customWidth="1"/>
    <col min="9740" max="9740" width="18.44140625" customWidth="1"/>
    <col min="9741" max="9741" width="21.44140625" customWidth="1"/>
    <col min="9742" max="9742" width="24.109375" customWidth="1"/>
    <col min="9743" max="9743" width="14" bestFit="1" customWidth="1"/>
    <col min="9985" max="9985" width="11.33203125" customWidth="1"/>
    <col min="9986" max="9986" width="20.33203125" customWidth="1"/>
    <col min="9987" max="9987" width="52.88671875" customWidth="1"/>
    <col min="9988" max="9988" width="33.109375" customWidth="1"/>
    <col min="9989" max="9990" width="36.44140625" customWidth="1"/>
    <col min="9991" max="9991" width="15.5546875" customWidth="1"/>
    <col min="9992" max="9992" width="18.44140625" customWidth="1"/>
    <col min="9993" max="9993" width="20.6640625" customWidth="1"/>
    <col min="9994" max="9994" width="25.109375" customWidth="1"/>
    <col min="9995" max="9995" width="22.109375" customWidth="1"/>
    <col min="9996" max="9996" width="18.44140625" customWidth="1"/>
    <col min="9997" max="9997" width="21.44140625" customWidth="1"/>
    <col min="9998" max="9998" width="24.109375" customWidth="1"/>
    <col min="9999" max="9999" width="14" bestFit="1" customWidth="1"/>
    <col min="10241" max="10241" width="11.33203125" customWidth="1"/>
    <col min="10242" max="10242" width="20.33203125" customWidth="1"/>
    <col min="10243" max="10243" width="52.88671875" customWidth="1"/>
    <col min="10244" max="10244" width="33.109375" customWidth="1"/>
    <col min="10245" max="10246" width="36.44140625" customWidth="1"/>
    <col min="10247" max="10247" width="15.5546875" customWidth="1"/>
    <col min="10248" max="10248" width="18.44140625" customWidth="1"/>
    <col min="10249" max="10249" width="20.6640625" customWidth="1"/>
    <col min="10250" max="10250" width="25.109375" customWidth="1"/>
    <col min="10251" max="10251" width="22.109375" customWidth="1"/>
    <col min="10252" max="10252" width="18.44140625" customWidth="1"/>
    <col min="10253" max="10253" width="21.44140625" customWidth="1"/>
    <col min="10254" max="10254" width="24.109375" customWidth="1"/>
    <col min="10255" max="10255" width="14" bestFit="1" customWidth="1"/>
    <col min="10497" max="10497" width="11.33203125" customWidth="1"/>
    <col min="10498" max="10498" width="20.33203125" customWidth="1"/>
    <col min="10499" max="10499" width="52.88671875" customWidth="1"/>
    <col min="10500" max="10500" width="33.109375" customWidth="1"/>
    <col min="10501" max="10502" width="36.44140625" customWidth="1"/>
    <col min="10503" max="10503" width="15.5546875" customWidth="1"/>
    <col min="10504" max="10504" width="18.44140625" customWidth="1"/>
    <col min="10505" max="10505" width="20.6640625" customWidth="1"/>
    <col min="10506" max="10506" width="25.109375" customWidth="1"/>
    <col min="10507" max="10507" width="22.109375" customWidth="1"/>
    <col min="10508" max="10508" width="18.44140625" customWidth="1"/>
    <col min="10509" max="10509" width="21.44140625" customWidth="1"/>
    <col min="10510" max="10510" width="24.109375" customWidth="1"/>
    <col min="10511" max="10511" width="14" bestFit="1" customWidth="1"/>
    <col min="10753" max="10753" width="11.33203125" customWidth="1"/>
    <col min="10754" max="10754" width="20.33203125" customWidth="1"/>
    <col min="10755" max="10755" width="52.88671875" customWidth="1"/>
    <col min="10756" max="10756" width="33.109375" customWidth="1"/>
    <col min="10757" max="10758" width="36.44140625" customWidth="1"/>
    <col min="10759" max="10759" width="15.5546875" customWidth="1"/>
    <col min="10760" max="10760" width="18.44140625" customWidth="1"/>
    <col min="10761" max="10761" width="20.6640625" customWidth="1"/>
    <col min="10762" max="10762" width="25.109375" customWidth="1"/>
    <col min="10763" max="10763" width="22.109375" customWidth="1"/>
    <col min="10764" max="10764" width="18.44140625" customWidth="1"/>
    <col min="10765" max="10765" width="21.44140625" customWidth="1"/>
    <col min="10766" max="10766" width="24.109375" customWidth="1"/>
    <col min="10767" max="10767" width="14" bestFit="1" customWidth="1"/>
    <col min="11009" max="11009" width="11.33203125" customWidth="1"/>
    <col min="11010" max="11010" width="20.33203125" customWidth="1"/>
    <col min="11011" max="11011" width="52.88671875" customWidth="1"/>
    <col min="11012" max="11012" width="33.109375" customWidth="1"/>
    <col min="11013" max="11014" width="36.44140625" customWidth="1"/>
    <col min="11015" max="11015" width="15.5546875" customWidth="1"/>
    <col min="11016" max="11016" width="18.44140625" customWidth="1"/>
    <col min="11017" max="11017" width="20.6640625" customWidth="1"/>
    <col min="11018" max="11018" width="25.109375" customWidth="1"/>
    <col min="11019" max="11019" width="22.109375" customWidth="1"/>
    <col min="11020" max="11020" width="18.44140625" customWidth="1"/>
    <col min="11021" max="11021" width="21.44140625" customWidth="1"/>
    <col min="11022" max="11022" width="24.109375" customWidth="1"/>
    <col min="11023" max="11023" width="14" bestFit="1" customWidth="1"/>
    <col min="11265" max="11265" width="11.33203125" customWidth="1"/>
    <col min="11266" max="11266" width="20.33203125" customWidth="1"/>
    <col min="11267" max="11267" width="52.88671875" customWidth="1"/>
    <col min="11268" max="11268" width="33.109375" customWidth="1"/>
    <col min="11269" max="11270" width="36.44140625" customWidth="1"/>
    <col min="11271" max="11271" width="15.5546875" customWidth="1"/>
    <col min="11272" max="11272" width="18.44140625" customWidth="1"/>
    <col min="11273" max="11273" width="20.6640625" customWidth="1"/>
    <col min="11274" max="11274" width="25.109375" customWidth="1"/>
    <col min="11275" max="11275" width="22.109375" customWidth="1"/>
    <col min="11276" max="11276" width="18.44140625" customWidth="1"/>
    <col min="11277" max="11277" width="21.44140625" customWidth="1"/>
    <col min="11278" max="11278" width="24.109375" customWidth="1"/>
    <col min="11279" max="11279" width="14" bestFit="1" customWidth="1"/>
    <col min="11521" max="11521" width="11.33203125" customWidth="1"/>
    <col min="11522" max="11522" width="20.33203125" customWidth="1"/>
    <col min="11523" max="11523" width="52.88671875" customWidth="1"/>
    <col min="11524" max="11524" width="33.109375" customWidth="1"/>
    <col min="11525" max="11526" width="36.44140625" customWidth="1"/>
    <col min="11527" max="11527" width="15.5546875" customWidth="1"/>
    <col min="11528" max="11528" width="18.44140625" customWidth="1"/>
    <col min="11529" max="11529" width="20.6640625" customWidth="1"/>
    <col min="11530" max="11530" width="25.109375" customWidth="1"/>
    <col min="11531" max="11531" width="22.109375" customWidth="1"/>
    <col min="11532" max="11532" width="18.44140625" customWidth="1"/>
    <col min="11533" max="11533" width="21.44140625" customWidth="1"/>
    <col min="11534" max="11534" width="24.109375" customWidth="1"/>
    <col min="11535" max="11535" width="14" bestFit="1" customWidth="1"/>
    <col min="11777" max="11777" width="11.33203125" customWidth="1"/>
    <col min="11778" max="11778" width="20.33203125" customWidth="1"/>
    <col min="11779" max="11779" width="52.88671875" customWidth="1"/>
    <col min="11780" max="11780" width="33.109375" customWidth="1"/>
    <col min="11781" max="11782" width="36.44140625" customWidth="1"/>
    <col min="11783" max="11783" width="15.5546875" customWidth="1"/>
    <col min="11784" max="11784" width="18.44140625" customWidth="1"/>
    <col min="11785" max="11785" width="20.6640625" customWidth="1"/>
    <col min="11786" max="11786" width="25.109375" customWidth="1"/>
    <col min="11787" max="11787" width="22.109375" customWidth="1"/>
    <col min="11788" max="11788" width="18.44140625" customWidth="1"/>
    <col min="11789" max="11789" width="21.44140625" customWidth="1"/>
    <col min="11790" max="11790" width="24.109375" customWidth="1"/>
    <col min="11791" max="11791" width="14" bestFit="1" customWidth="1"/>
    <col min="12033" max="12033" width="11.33203125" customWidth="1"/>
    <col min="12034" max="12034" width="20.33203125" customWidth="1"/>
    <col min="12035" max="12035" width="52.88671875" customWidth="1"/>
    <col min="12036" max="12036" width="33.109375" customWidth="1"/>
    <col min="12037" max="12038" width="36.44140625" customWidth="1"/>
    <col min="12039" max="12039" width="15.5546875" customWidth="1"/>
    <col min="12040" max="12040" width="18.44140625" customWidth="1"/>
    <col min="12041" max="12041" width="20.6640625" customWidth="1"/>
    <col min="12042" max="12042" width="25.109375" customWidth="1"/>
    <col min="12043" max="12043" width="22.109375" customWidth="1"/>
    <col min="12044" max="12044" width="18.44140625" customWidth="1"/>
    <col min="12045" max="12045" width="21.44140625" customWidth="1"/>
    <col min="12046" max="12046" width="24.109375" customWidth="1"/>
    <col min="12047" max="12047" width="14" bestFit="1" customWidth="1"/>
    <col min="12289" max="12289" width="11.33203125" customWidth="1"/>
    <col min="12290" max="12290" width="20.33203125" customWidth="1"/>
    <col min="12291" max="12291" width="52.88671875" customWidth="1"/>
    <col min="12292" max="12292" width="33.109375" customWidth="1"/>
    <col min="12293" max="12294" width="36.44140625" customWidth="1"/>
    <col min="12295" max="12295" width="15.5546875" customWidth="1"/>
    <col min="12296" max="12296" width="18.44140625" customWidth="1"/>
    <col min="12297" max="12297" width="20.6640625" customWidth="1"/>
    <col min="12298" max="12298" width="25.109375" customWidth="1"/>
    <col min="12299" max="12299" width="22.109375" customWidth="1"/>
    <col min="12300" max="12300" width="18.44140625" customWidth="1"/>
    <col min="12301" max="12301" width="21.44140625" customWidth="1"/>
    <col min="12302" max="12302" width="24.109375" customWidth="1"/>
    <col min="12303" max="12303" width="14" bestFit="1" customWidth="1"/>
    <col min="12545" max="12545" width="11.33203125" customWidth="1"/>
    <col min="12546" max="12546" width="20.33203125" customWidth="1"/>
    <col min="12547" max="12547" width="52.88671875" customWidth="1"/>
    <col min="12548" max="12548" width="33.109375" customWidth="1"/>
    <col min="12549" max="12550" width="36.44140625" customWidth="1"/>
    <col min="12551" max="12551" width="15.5546875" customWidth="1"/>
    <col min="12552" max="12552" width="18.44140625" customWidth="1"/>
    <col min="12553" max="12553" width="20.6640625" customWidth="1"/>
    <col min="12554" max="12554" width="25.109375" customWidth="1"/>
    <col min="12555" max="12555" width="22.109375" customWidth="1"/>
    <col min="12556" max="12556" width="18.44140625" customWidth="1"/>
    <col min="12557" max="12557" width="21.44140625" customWidth="1"/>
    <col min="12558" max="12558" width="24.109375" customWidth="1"/>
    <col min="12559" max="12559" width="14" bestFit="1" customWidth="1"/>
    <col min="12801" max="12801" width="11.33203125" customWidth="1"/>
    <col min="12802" max="12802" width="20.33203125" customWidth="1"/>
    <col min="12803" max="12803" width="52.88671875" customWidth="1"/>
    <col min="12804" max="12804" width="33.109375" customWidth="1"/>
    <col min="12805" max="12806" width="36.44140625" customWidth="1"/>
    <col min="12807" max="12807" width="15.5546875" customWidth="1"/>
    <col min="12808" max="12808" width="18.44140625" customWidth="1"/>
    <col min="12809" max="12809" width="20.6640625" customWidth="1"/>
    <col min="12810" max="12810" width="25.109375" customWidth="1"/>
    <col min="12811" max="12811" width="22.109375" customWidth="1"/>
    <col min="12812" max="12812" width="18.44140625" customWidth="1"/>
    <col min="12813" max="12813" width="21.44140625" customWidth="1"/>
    <col min="12814" max="12814" width="24.109375" customWidth="1"/>
    <col min="12815" max="12815" width="14" bestFit="1" customWidth="1"/>
    <col min="13057" max="13057" width="11.33203125" customWidth="1"/>
    <col min="13058" max="13058" width="20.33203125" customWidth="1"/>
    <col min="13059" max="13059" width="52.88671875" customWidth="1"/>
    <col min="13060" max="13060" width="33.109375" customWidth="1"/>
    <col min="13061" max="13062" width="36.44140625" customWidth="1"/>
    <col min="13063" max="13063" width="15.5546875" customWidth="1"/>
    <col min="13064" max="13064" width="18.44140625" customWidth="1"/>
    <col min="13065" max="13065" width="20.6640625" customWidth="1"/>
    <col min="13066" max="13066" width="25.109375" customWidth="1"/>
    <col min="13067" max="13067" width="22.109375" customWidth="1"/>
    <col min="13068" max="13068" width="18.44140625" customWidth="1"/>
    <col min="13069" max="13069" width="21.44140625" customWidth="1"/>
    <col min="13070" max="13070" width="24.109375" customWidth="1"/>
    <col min="13071" max="13071" width="14" bestFit="1" customWidth="1"/>
    <col min="13313" max="13313" width="11.33203125" customWidth="1"/>
    <col min="13314" max="13314" width="20.33203125" customWidth="1"/>
    <col min="13315" max="13315" width="52.88671875" customWidth="1"/>
    <col min="13316" max="13316" width="33.109375" customWidth="1"/>
    <col min="13317" max="13318" width="36.44140625" customWidth="1"/>
    <col min="13319" max="13319" width="15.5546875" customWidth="1"/>
    <col min="13320" max="13320" width="18.44140625" customWidth="1"/>
    <col min="13321" max="13321" width="20.6640625" customWidth="1"/>
    <col min="13322" max="13322" width="25.109375" customWidth="1"/>
    <col min="13323" max="13323" width="22.109375" customWidth="1"/>
    <col min="13324" max="13324" width="18.44140625" customWidth="1"/>
    <col min="13325" max="13325" width="21.44140625" customWidth="1"/>
    <col min="13326" max="13326" width="24.109375" customWidth="1"/>
    <col min="13327" max="13327" width="14" bestFit="1" customWidth="1"/>
    <col min="13569" max="13569" width="11.33203125" customWidth="1"/>
    <col min="13570" max="13570" width="20.33203125" customWidth="1"/>
    <col min="13571" max="13571" width="52.88671875" customWidth="1"/>
    <col min="13572" max="13572" width="33.109375" customWidth="1"/>
    <col min="13573" max="13574" width="36.44140625" customWidth="1"/>
    <col min="13575" max="13575" width="15.5546875" customWidth="1"/>
    <col min="13576" max="13576" width="18.44140625" customWidth="1"/>
    <col min="13577" max="13577" width="20.6640625" customWidth="1"/>
    <col min="13578" max="13578" width="25.109375" customWidth="1"/>
    <col min="13579" max="13579" width="22.109375" customWidth="1"/>
    <col min="13580" max="13580" width="18.44140625" customWidth="1"/>
    <col min="13581" max="13581" width="21.44140625" customWidth="1"/>
    <col min="13582" max="13582" width="24.109375" customWidth="1"/>
    <col min="13583" max="13583" width="14" bestFit="1" customWidth="1"/>
    <col min="13825" max="13825" width="11.33203125" customWidth="1"/>
    <col min="13826" max="13826" width="20.33203125" customWidth="1"/>
    <col min="13827" max="13827" width="52.88671875" customWidth="1"/>
    <col min="13828" max="13828" width="33.109375" customWidth="1"/>
    <col min="13829" max="13830" width="36.44140625" customWidth="1"/>
    <col min="13831" max="13831" width="15.5546875" customWidth="1"/>
    <col min="13832" max="13832" width="18.44140625" customWidth="1"/>
    <col min="13833" max="13833" width="20.6640625" customWidth="1"/>
    <col min="13834" max="13834" width="25.109375" customWidth="1"/>
    <col min="13835" max="13835" width="22.109375" customWidth="1"/>
    <col min="13836" max="13836" width="18.44140625" customWidth="1"/>
    <col min="13837" max="13837" width="21.44140625" customWidth="1"/>
    <col min="13838" max="13838" width="24.109375" customWidth="1"/>
    <col min="13839" max="13839" width="14" bestFit="1" customWidth="1"/>
    <col min="14081" max="14081" width="11.33203125" customWidth="1"/>
    <col min="14082" max="14082" width="20.33203125" customWidth="1"/>
    <col min="14083" max="14083" width="52.88671875" customWidth="1"/>
    <col min="14084" max="14084" width="33.109375" customWidth="1"/>
    <col min="14085" max="14086" width="36.44140625" customWidth="1"/>
    <col min="14087" max="14087" width="15.5546875" customWidth="1"/>
    <col min="14088" max="14088" width="18.44140625" customWidth="1"/>
    <col min="14089" max="14089" width="20.6640625" customWidth="1"/>
    <col min="14090" max="14090" width="25.109375" customWidth="1"/>
    <col min="14091" max="14091" width="22.109375" customWidth="1"/>
    <col min="14092" max="14092" width="18.44140625" customWidth="1"/>
    <col min="14093" max="14093" width="21.44140625" customWidth="1"/>
    <col min="14094" max="14094" width="24.109375" customWidth="1"/>
    <col min="14095" max="14095" width="14" bestFit="1" customWidth="1"/>
    <col min="14337" max="14337" width="11.33203125" customWidth="1"/>
    <col min="14338" max="14338" width="20.33203125" customWidth="1"/>
    <col min="14339" max="14339" width="52.88671875" customWidth="1"/>
    <col min="14340" max="14340" width="33.109375" customWidth="1"/>
    <col min="14341" max="14342" width="36.44140625" customWidth="1"/>
    <col min="14343" max="14343" width="15.5546875" customWidth="1"/>
    <col min="14344" max="14344" width="18.44140625" customWidth="1"/>
    <col min="14345" max="14345" width="20.6640625" customWidth="1"/>
    <col min="14346" max="14346" width="25.109375" customWidth="1"/>
    <col min="14347" max="14347" width="22.109375" customWidth="1"/>
    <col min="14348" max="14348" width="18.44140625" customWidth="1"/>
    <col min="14349" max="14349" width="21.44140625" customWidth="1"/>
    <col min="14350" max="14350" width="24.109375" customWidth="1"/>
    <col min="14351" max="14351" width="14" bestFit="1" customWidth="1"/>
    <col min="14593" max="14593" width="11.33203125" customWidth="1"/>
    <col min="14594" max="14594" width="20.33203125" customWidth="1"/>
    <col min="14595" max="14595" width="52.88671875" customWidth="1"/>
    <col min="14596" max="14596" width="33.109375" customWidth="1"/>
    <col min="14597" max="14598" width="36.44140625" customWidth="1"/>
    <col min="14599" max="14599" width="15.5546875" customWidth="1"/>
    <col min="14600" max="14600" width="18.44140625" customWidth="1"/>
    <col min="14601" max="14601" width="20.6640625" customWidth="1"/>
    <col min="14602" max="14602" width="25.109375" customWidth="1"/>
    <col min="14603" max="14603" width="22.109375" customWidth="1"/>
    <col min="14604" max="14604" width="18.44140625" customWidth="1"/>
    <col min="14605" max="14605" width="21.44140625" customWidth="1"/>
    <col min="14606" max="14606" width="24.109375" customWidth="1"/>
    <col min="14607" max="14607" width="14" bestFit="1" customWidth="1"/>
    <col min="14849" max="14849" width="11.33203125" customWidth="1"/>
    <col min="14850" max="14850" width="20.33203125" customWidth="1"/>
    <col min="14851" max="14851" width="52.88671875" customWidth="1"/>
    <col min="14852" max="14852" width="33.109375" customWidth="1"/>
    <col min="14853" max="14854" width="36.44140625" customWidth="1"/>
    <col min="14855" max="14855" width="15.5546875" customWidth="1"/>
    <col min="14856" max="14856" width="18.44140625" customWidth="1"/>
    <col min="14857" max="14857" width="20.6640625" customWidth="1"/>
    <col min="14858" max="14858" width="25.109375" customWidth="1"/>
    <col min="14859" max="14859" width="22.109375" customWidth="1"/>
    <col min="14860" max="14860" width="18.44140625" customWidth="1"/>
    <col min="14861" max="14861" width="21.44140625" customWidth="1"/>
    <col min="14862" max="14862" width="24.109375" customWidth="1"/>
    <col min="14863" max="14863" width="14" bestFit="1" customWidth="1"/>
    <col min="15105" max="15105" width="11.33203125" customWidth="1"/>
    <col min="15106" max="15106" width="20.33203125" customWidth="1"/>
    <col min="15107" max="15107" width="52.88671875" customWidth="1"/>
    <col min="15108" max="15108" width="33.109375" customWidth="1"/>
    <col min="15109" max="15110" width="36.44140625" customWidth="1"/>
    <col min="15111" max="15111" width="15.5546875" customWidth="1"/>
    <col min="15112" max="15112" width="18.44140625" customWidth="1"/>
    <col min="15113" max="15113" width="20.6640625" customWidth="1"/>
    <col min="15114" max="15114" width="25.109375" customWidth="1"/>
    <col min="15115" max="15115" width="22.109375" customWidth="1"/>
    <col min="15116" max="15116" width="18.44140625" customWidth="1"/>
    <col min="15117" max="15117" width="21.44140625" customWidth="1"/>
    <col min="15118" max="15118" width="24.109375" customWidth="1"/>
    <col min="15119" max="15119" width="14" bestFit="1" customWidth="1"/>
    <col min="15361" max="15361" width="11.33203125" customWidth="1"/>
    <col min="15362" max="15362" width="20.33203125" customWidth="1"/>
    <col min="15363" max="15363" width="52.88671875" customWidth="1"/>
    <col min="15364" max="15364" width="33.109375" customWidth="1"/>
    <col min="15365" max="15366" width="36.44140625" customWidth="1"/>
    <col min="15367" max="15367" width="15.5546875" customWidth="1"/>
    <col min="15368" max="15368" width="18.44140625" customWidth="1"/>
    <col min="15369" max="15369" width="20.6640625" customWidth="1"/>
    <col min="15370" max="15370" width="25.109375" customWidth="1"/>
    <col min="15371" max="15371" width="22.109375" customWidth="1"/>
    <col min="15372" max="15372" width="18.44140625" customWidth="1"/>
    <col min="15373" max="15373" width="21.44140625" customWidth="1"/>
    <col min="15374" max="15374" width="24.109375" customWidth="1"/>
    <col min="15375" max="15375" width="14" bestFit="1" customWidth="1"/>
    <col min="15617" max="15617" width="11.33203125" customWidth="1"/>
    <col min="15618" max="15618" width="20.33203125" customWidth="1"/>
    <col min="15619" max="15619" width="52.88671875" customWidth="1"/>
    <col min="15620" max="15620" width="33.109375" customWidth="1"/>
    <col min="15621" max="15622" width="36.44140625" customWidth="1"/>
    <col min="15623" max="15623" width="15.5546875" customWidth="1"/>
    <col min="15624" max="15624" width="18.44140625" customWidth="1"/>
    <col min="15625" max="15625" width="20.6640625" customWidth="1"/>
    <col min="15626" max="15626" width="25.109375" customWidth="1"/>
    <col min="15627" max="15627" width="22.109375" customWidth="1"/>
    <col min="15628" max="15628" width="18.44140625" customWidth="1"/>
    <col min="15629" max="15629" width="21.44140625" customWidth="1"/>
    <col min="15630" max="15630" width="24.109375" customWidth="1"/>
    <col min="15631" max="15631" width="14" bestFit="1" customWidth="1"/>
    <col min="15873" max="15873" width="11.33203125" customWidth="1"/>
    <col min="15874" max="15874" width="20.33203125" customWidth="1"/>
    <col min="15875" max="15875" width="52.88671875" customWidth="1"/>
    <col min="15876" max="15876" width="33.109375" customWidth="1"/>
    <col min="15877" max="15878" width="36.44140625" customWidth="1"/>
    <col min="15879" max="15879" width="15.5546875" customWidth="1"/>
    <col min="15880" max="15880" width="18.44140625" customWidth="1"/>
    <col min="15881" max="15881" width="20.6640625" customWidth="1"/>
    <col min="15882" max="15882" width="25.109375" customWidth="1"/>
    <col min="15883" max="15883" width="22.109375" customWidth="1"/>
    <col min="15884" max="15884" width="18.44140625" customWidth="1"/>
    <col min="15885" max="15885" width="21.44140625" customWidth="1"/>
    <col min="15886" max="15886" width="24.109375" customWidth="1"/>
    <col min="15887" max="15887" width="14" bestFit="1" customWidth="1"/>
    <col min="16129" max="16129" width="11.33203125" customWidth="1"/>
    <col min="16130" max="16130" width="20.33203125" customWidth="1"/>
    <col min="16131" max="16131" width="52.88671875" customWidth="1"/>
    <col min="16132" max="16132" width="33.109375" customWidth="1"/>
    <col min="16133" max="16134" width="36.44140625" customWidth="1"/>
    <col min="16135" max="16135" width="15.5546875" customWidth="1"/>
    <col min="16136" max="16136" width="18.44140625" customWidth="1"/>
    <col min="16137" max="16137" width="20.6640625" customWidth="1"/>
    <col min="16138" max="16138" width="25.109375" customWidth="1"/>
    <col min="16139" max="16139" width="22.109375" customWidth="1"/>
    <col min="16140" max="16140" width="18.44140625" customWidth="1"/>
    <col min="16141" max="16141" width="21.44140625" customWidth="1"/>
    <col min="16142" max="16142" width="24.109375" customWidth="1"/>
    <col min="16143" max="16143" width="14" bestFit="1" customWidth="1"/>
  </cols>
  <sheetData>
    <row r="1" spans="1:15" ht="36.75" customHeight="1" x14ac:dyDescent="0.3">
      <c r="A1" s="233" t="s">
        <v>0</v>
      </c>
      <c r="B1" s="226" t="s">
        <v>1</v>
      </c>
      <c r="C1" s="226" t="s">
        <v>2</v>
      </c>
      <c r="D1" s="226" t="s">
        <v>3</v>
      </c>
      <c r="E1" s="226" t="s">
        <v>4</v>
      </c>
      <c r="F1" s="226" t="s">
        <v>5</v>
      </c>
      <c r="G1" s="226" t="s">
        <v>6</v>
      </c>
      <c r="H1" s="226" t="s">
        <v>7</v>
      </c>
      <c r="I1" s="228" t="s">
        <v>8</v>
      </c>
      <c r="J1" s="229"/>
      <c r="K1" s="229"/>
      <c r="L1" s="230"/>
      <c r="M1" s="231" t="s">
        <v>9</v>
      </c>
    </row>
    <row r="2" spans="1:15" ht="95.25" customHeight="1" thickBot="1" x14ac:dyDescent="0.35">
      <c r="A2" s="234"/>
      <c r="B2" s="227"/>
      <c r="C2" s="227"/>
      <c r="D2" s="227"/>
      <c r="E2" s="227"/>
      <c r="F2" s="227"/>
      <c r="G2" s="227"/>
      <c r="H2" s="227"/>
      <c r="I2" s="39" t="s">
        <v>10</v>
      </c>
      <c r="J2" s="39" t="s">
        <v>12</v>
      </c>
      <c r="K2" s="39" t="s">
        <v>16</v>
      </c>
      <c r="L2" s="39" t="s">
        <v>18</v>
      </c>
      <c r="M2" s="232"/>
    </row>
    <row r="3" spans="1:15" ht="24" customHeight="1" thickBot="1" x14ac:dyDescent="0.35">
      <c r="A3" s="217" t="s">
        <v>252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41"/>
    </row>
    <row r="4" spans="1:15" ht="72" x14ac:dyDescent="0.3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3.2" x14ac:dyDescent="0.3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57.6" x14ac:dyDescent="0.3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28.8" x14ac:dyDescent="0.3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28.8" x14ac:dyDescent="0.3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3.2" x14ac:dyDescent="0.3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43.2" x14ac:dyDescent="0.3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28.8" x14ac:dyDescent="0.3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57.6" x14ac:dyDescent="0.3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28.8" x14ac:dyDescent="0.3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72" x14ac:dyDescent="0.3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72" x14ac:dyDescent="0.3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3.2" x14ac:dyDescent="0.3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3.2" x14ac:dyDescent="0.3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28.8" x14ac:dyDescent="0.3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3.2" x14ac:dyDescent="0.3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28.8" x14ac:dyDescent="0.3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57.6" x14ac:dyDescent="0.3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3.2" x14ac:dyDescent="0.3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72" x14ac:dyDescent="0.3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3.2" x14ac:dyDescent="0.3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3.2" x14ac:dyDescent="0.3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3.2" x14ac:dyDescent="0.3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3.2" x14ac:dyDescent="0.3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57.6" x14ac:dyDescent="0.3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28.8" x14ac:dyDescent="0.3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15.2" x14ac:dyDescent="0.3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3.2" x14ac:dyDescent="0.3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28.8" x14ac:dyDescent="0.3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72" x14ac:dyDescent="0.3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3.2" x14ac:dyDescent="0.3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28.8" x14ac:dyDescent="0.3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28.8" x14ac:dyDescent="0.3">
      <c r="A36" s="78" t="s">
        <v>505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15" customFormat="1" ht="28.8" customHeight="1" thickBot="1" x14ac:dyDescent="0.35">
      <c r="A37" s="109" t="s">
        <v>506</v>
      </c>
      <c r="B37" s="110" t="s">
        <v>396</v>
      </c>
      <c r="C37" s="111" t="s">
        <v>397</v>
      </c>
      <c r="D37" s="111" t="s">
        <v>398</v>
      </c>
      <c r="E37" s="110" t="s">
        <v>399</v>
      </c>
      <c r="F37" s="110" t="s">
        <v>318</v>
      </c>
      <c r="G37" s="81">
        <v>60</v>
      </c>
      <c r="H37" s="112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13" t="s">
        <v>26</v>
      </c>
      <c r="N37" s="114"/>
      <c r="O37" s="114"/>
    </row>
    <row r="38" spans="1:15" ht="15" thickBot="1" x14ac:dyDescent="0.35">
      <c r="A38" s="221" t="s">
        <v>401</v>
      </c>
      <c r="B38" s="222"/>
      <c r="C38" s="222"/>
      <c r="D38" s="222"/>
      <c r="E38" s="222"/>
      <c r="F38" s="222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5" thickBot="1" x14ac:dyDescent="0.35">
      <c r="A39" s="221" t="s">
        <v>497</v>
      </c>
      <c r="B39" s="222"/>
      <c r="C39" s="222"/>
      <c r="D39" s="222"/>
      <c r="E39" s="222"/>
      <c r="F39" s="222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customHeight="1" thickBot="1" x14ac:dyDescent="0.35">
      <c r="A40" s="217" t="s">
        <v>498</v>
      </c>
      <c r="B40" s="218"/>
      <c r="C40" s="218"/>
      <c r="D40" s="218"/>
      <c r="E40" s="218"/>
      <c r="F40" s="235"/>
      <c r="G40" s="51"/>
      <c r="H40" s="52"/>
      <c r="I40" s="52">
        <v>0</v>
      </c>
      <c r="J40" s="52">
        <v>0</v>
      </c>
      <c r="K40" s="52">
        <v>0</v>
      </c>
      <c r="L40" s="52">
        <v>0</v>
      </c>
      <c r="M40" s="53"/>
      <c r="N40" s="32"/>
      <c r="O40" s="32"/>
    </row>
    <row r="41" spans="1:15" ht="45" customHeight="1" x14ac:dyDescent="0.3">
      <c r="A41" s="239" t="s">
        <v>402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32"/>
      <c r="O41" s="32"/>
    </row>
    <row r="42" spans="1:15" x14ac:dyDescent="0.3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5" thickBot="1" x14ac:dyDescent="0.35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5">
      <c r="A44" s="221" t="s">
        <v>403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41"/>
      <c r="N44" s="32"/>
      <c r="O44" s="32"/>
    </row>
    <row r="45" spans="1:15" ht="30.75" customHeight="1" x14ac:dyDescent="0.3">
      <c r="A45" s="78">
        <v>1</v>
      </c>
      <c r="B45" s="13" t="s">
        <v>404</v>
      </c>
      <c r="C45" s="13" t="s">
        <v>405</v>
      </c>
      <c r="D45" s="13" t="s">
        <v>406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3">
      <c r="A46" s="78">
        <v>2</v>
      </c>
      <c r="B46" s="13" t="s">
        <v>407</v>
      </c>
      <c r="C46" s="13" t="s">
        <v>408</v>
      </c>
      <c r="D46" s="13" t="s">
        <v>409</v>
      </c>
      <c r="E46" s="13" t="s">
        <v>410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3">
      <c r="A47" s="78">
        <v>3</v>
      </c>
      <c r="B47" s="13" t="s">
        <v>411</v>
      </c>
      <c r="C47" s="13" t="s">
        <v>412</v>
      </c>
      <c r="D47" s="13" t="s">
        <v>413</v>
      </c>
      <c r="E47" s="13" t="s">
        <v>414</v>
      </c>
      <c r="F47" s="13" t="s">
        <v>415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3">
      <c r="A48" s="78">
        <v>4</v>
      </c>
      <c r="B48" s="13" t="s">
        <v>416</v>
      </c>
      <c r="C48" s="13" t="s">
        <v>417</v>
      </c>
      <c r="D48" s="13" t="s">
        <v>418</v>
      </c>
      <c r="E48" s="13" t="s">
        <v>419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3">
      <c r="A49" s="78">
        <v>5</v>
      </c>
      <c r="B49" s="13" t="s">
        <v>420</v>
      </c>
      <c r="C49" s="13" t="s">
        <v>421</v>
      </c>
      <c r="D49" s="13" t="s">
        <v>422</v>
      </c>
      <c r="E49" s="13" t="s">
        <v>423</v>
      </c>
      <c r="F49" s="13" t="s">
        <v>424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3">
      <c r="A50" s="78">
        <v>6</v>
      </c>
      <c r="B50" s="13" t="s">
        <v>425</v>
      </c>
      <c r="C50" s="13" t="s">
        <v>426</v>
      </c>
      <c r="D50" s="13" t="s">
        <v>427</v>
      </c>
      <c r="E50" s="13" t="s">
        <v>428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3">
      <c r="A51" s="78">
        <v>7</v>
      </c>
      <c r="B51" s="13" t="s">
        <v>429</v>
      </c>
      <c r="C51" s="13" t="s">
        <v>430</v>
      </c>
      <c r="D51" s="13" t="s">
        <v>431</v>
      </c>
      <c r="E51" s="13" t="s">
        <v>432</v>
      </c>
      <c r="F51" s="13" t="s">
        <v>433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3">
      <c r="A52" s="78">
        <v>8</v>
      </c>
      <c r="B52" s="13" t="s">
        <v>434</v>
      </c>
      <c r="C52" s="13" t="s">
        <v>435</v>
      </c>
      <c r="D52" s="13" t="s">
        <v>436</v>
      </c>
      <c r="E52" s="13" t="s">
        <v>437</v>
      </c>
      <c r="F52" s="13" t="s">
        <v>438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3">
      <c r="A53" s="78">
        <v>9</v>
      </c>
      <c r="B53" s="13" t="s">
        <v>439</v>
      </c>
      <c r="C53" s="13" t="s">
        <v>440</v>
      </c>
      <c r="D53" s="13" t="s">
        <v>441</v>
      </c>
      <c r="E53" s="13" t="s">
        <v>34</v>
      </c>
      <c r="F53" s="13" t="s">
        <v>442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3">
      <c r="A54" s="78">
        <v>10</v>
      </c>
      <c r="B54" s="13" t="s">
        <v>443</v>
      </c>
      <c r="C54" s="13" t="s">
        <v>444</v>
      </c>
      <c r="D54" s="13" t="s">
        <v>445</v>
      </c>
      <c r="E54" s="13" t="s">
        <v>446</v>
      </c>
      <c r="F54" s="13" t="s">
        <v>447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3">
      <c r="A55" s="78">
        <v>11</v>
      </c>
      <c r="B55" s="13" t="s">
        <v>448</v>
      </c>
      <c r="C55" s="13" t="s">
        <v>449</v>
      </c>
      <c r="D55" s="13" t="s">
        <v>450</v>
      </c>
      <c r="E55" s="13" t="s">
        <v>451</v>
      </c>
      <c r="F55" s="13" t="s">
        <v>452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3">
      <c r="A56" s="78">
        <v>12</v>
      </c>
      <c r="B56" s="13" t="s">
        <v>453</v>
      </c>
      <c r="C56" s="13" t="s">
        <v>454</v>
      </c>
      <c r="D56" s="13" t="s">
        <v>455</v>
      </c>
      <c r="E56" s="13" t="s">
        <v>456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3">
      <c r="A57" s="78">
        <v>13</v>
      </c>
      <c r="B57" s="13" t="s">
        <v>457</v>
      </c>
      <c r="C57" s="13" t="s">
        <v>458</v>
      </c>
      <c r="D57" s="13" t="s">
        <v>459</v>
      </c>
      <c r="E57" s="13" t="s">
        <v>460</v>
      </c>
      <c r="F57" s="13" t="s">
        <v>461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3">
      <c r="A58" s="78">
        <v>14</v>
      </c>
      <c r="B58" s="13" t="s">
        <v>462</v>
      </c>
      <c r="C58" s="13" t="s">
        <v>463</v>
      </c>
      <c r="D58" s="13" t="s">
        <v>464</v>
      </c>
      <c r="E58" s="13" t="s">
        <v>34</v>
      </c>
      <c r="F58" s="13" t="s">
        <v>465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05.75" customHeight="1" x14ac:dyDescent="0.3">
      <c r="A59" s="78">
        <v>15</v>
      </c>
      <c r="B59" s="13" t="s">
        <v>466</v>
      </c>
      <c r="C59" s="13" t="s">
        <v>467</v>
      </c>
      <c r="D59" s="13" t="s">
        <v>468</v>
      </c>
      <c r="E59" s="13" t="s">
        <v>34</v>
      </c>
      <c r="F59" s="13" t="s">
        <v>469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71.25" customHeight="1" x14ac:dyDescent="0.3">
      <c r="A60" s="78">
        <v>16</v>
      </c>
      <c r="B60" s="13" t="s">
        <v>470</v>
      </c>
      <c r="C60" s="13" t="s">
        <v>471</v>
      </c>
      <c r="D60" s="13" t="s">
        <v>472</v>
      </c>
      <c r="E60" s="13" t="s">
        <v>34</v>
      </c>
      <c r="F60" s="13" t="s">
        <v>473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3">
      <c r="A61" s="87">
        <v>17</v>
      </c>
      <c r="B61" s="88" t="s">
        <v>474</v>
      </c>
      <c r="C61" s="88" t="s">
        <v>475</v>
      </c>
      <c r="D61" s="88" t="s">
        <v>476</v>
      </c>
      <c r="E61" s="88" t="s">
        <v>34</v>
      </c>
      <c r="F61" s="88" t="s">
        <v>477</v>
      </c>
      <c r="G61" s="89">
        <v>63</v>
      </c>
      <c r="H61" s="90">
        <v>119</v>
      </c>
      <c r="I61" s="91">
        <v>1451158.5</v>
      </c>
      <c r="J61" s="91">
        <v>1233484.73</v>
      </c>
      <c r="K61" s="91">
        <v>188650.61</v>
      </c>
      <c r="L61" s="91">
        <v>29023.17</v>
      </c>
      <c r="M61" s="92" t="s">
        <v>400</v>
      </c>
      <c r="N61" s="32"/>
      <c r="O61" s="32"/>
    </row>
    <row r="62" spans="1:15" ht="46.5" customHeight="1" x14ac:dyDescent="0.3">
      <c r="A62" s="87">
        <v>18</v>
      </c>
      <c r="B62" s="88" t="s">
        <v>478</v>
      </c>
      <c r="C62" s="88" t="s">
        <v>479</v>
      </c>
      <c r="D62" s="88" t="s">
        <v>480</v>
      </c>
      <c r="E62" s="88" t="s">
        <v>34</v>
      </c>
      <c r="F62" s="88" t="s">
        <v>481</v>
      </c>
      <c r="G62" s="89">
        <v>62.5</v>
      </c>
      <c r="H62" s="90">
        <v>119</v>
      </c>
      <c r="I62" s="91">
        <v>811253.08</v>
      </c>
      <c r="J62" s="91">
        <v>689565.12</v>
      </c>
      <c r="K62" s="91">
        <v>105462.9</v>
      </c>
      <c r="L62" s="91">
        <v>16225.06</v>
      </c>
      <c r="M62" s="92" t="s">
        <v>400</v>
      </c>
      <c r="N62" s="32"/>
      <c r="O62" s="32"/>
    </row>
    <row r="63" spans="1:15" ht="51" customHeight="1" x14ac:dyDescent="0.3">
      <c r="A63" s="87">
        <v>19</v>
      </c>
      <c r="B63" s="88" t="s">
        <v>482</v>
      </c>
      <c r="C63" s="88" t="s">
        <v>483</v>
      </c>
      <c r="D63" s="88" t="s">
        <v>484</v>
      </c>
      <c r="E63" s="88" t="s">
        <v>485</v>
      </c>
      <c r="F63" s="88" t="s">
        <v>34</v>
      </c>
      <c r="G63" s="89">
        <v>61.5</v>
      </c>
      <c r="H63" s="90">
        <v>119</v>
      </c>
      <c r="I63" s="91">
        <v>1081938.54</v>
      </c>
      <c r="J63" s="91">
        <v>919647.76</v>
      </c>
      <c r="K63" s="91">
        <v>140652.01</v>
      </c>
      <c r="L63" s="91">
        <v>21638.77</v>
      </c>
      <c r="M63" s="92" t="s">
        <v>400</v>
      </c>
      <c r="N63" s="32"/>
      <c r="O63" s="32"/>
    </row>
    <row r="64" spans="1:15" ht="104.25" customHeight="1" x14ac:dyDescent="0.3">
      <c r="A64" s="87">
        <v>20</v>
      </c>
      <c r="B64" s="88" t="s">
        <v>486</v>
      </c>
      <c r="C64" s="88" t="s">
        <v>487</v>
      </c>
      <c r="D64" s="88" t="s">
        <v>488</v>
      </c>
      <c r="E64" s="88" t="s">
        <v>489</v>
      </c>
      <c r="F64" s="88" t="s">
        <v>461</v>
      </c>
      <c r="G64" s="89">
        <v>60.5</v>
      </c>
      <c r="H64" s="90">
        <v>119</v>
      </c>
      <c r="I64" s="91">
        <v>550032.99</v>
      </c>
      <c r="J64" s="91">
        <v>467528.04</v>
      </c>
      <c r="K64" s="91">
        <v>71504.290000000008</v>
      </c>
      <c r="L64" s="91">
        <v>11000.66</v>
      </c>
      <c r="M64" s="92" t="s">
        <v>400</v>
      </c>
      <c r="N64" s="32"/>
      <c r="O64" s="32"/>
    </row>
    <row r="65" spans="1:15" ht="39" customHeight="1" thickBot="1" x14ac:dyDescent="0.35">
      <c r="A65" s="87">
        <v>21</v>
      </c>
      <c r="B65" s="88" t="s">
        <v>490</v>
      </c>
      <c r="C65" s="88" t="s">
        <v>491</v>
      </c>
      <c r="D65" s="88" t="s">
        <v>492</v>
      </c>
      <c r="E65" s="88" t="s">
        <v>493</v>
      </c>
      <c r="F65" s="88" t="s">
        <v>34</v>
      </c>
      <c r="G65" s="89">
        <v>60</v>
      </c>
      <c r="H65" s="90">
        <v>119</v>
      </c>
      <c r="I65" s="91">
        <v>1450529.96</v>
      </c>
      <c r="J65" s="91">
        <v>1232950.47</v>
      </c>
      <c r="K65" s="91">
        <v>188568.89</v>
      </c>
      <c r="L65" s="91">
        <v>29010.6</v>
      </c>
      <c r="M65" s="92" t="s">
        <v>400</v>
      </c>
      <c r="N65" s="32"/>
      <c r="O65" s="32"/>
    </row>
    <row r="66" spans="1:15" ht="15" thickBot="1" x14ac:dyDescent="0.35">
      <c r="A66" s="207" t="s">
        <v>494</v>
      </c>
      <c r="B66" s="208"/>
      <c r="C66" s="208"/>
      <c r="D66" s="208"/>
      <c r="E66" s="208"/>
      <c r="F66" s="209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5" thickBot="1" x14ac:dyDescent="0.35">
      <c r="A67" s="207" t="s">
        <v>495</v>
      </c>
      <c r="B67" s="208"/>
      <c r="C67" s="208"/>
      <c r="D67" s="208"/>
      <c r="E67" s="208"/>
      <c r="F67" s="209"/>
      <c r="G67" s="61"/>
      <c r="H67" s="62"/>
      <c r="I67" s="62">
        <f>SUM(I45:I60)</f>
        <v>12274317.190000001</v>
      </c>
      <c r="J67" s="62">
        <f t="shared" ref="J67:L67" si="0">SUM(J45:J60)</f>
        <v>10433169.620000001</v>
      </c>
      <c r="K67" s="62">
        <f t="shared" si="0"/>
        <v>1595661.2600000005</v>
      </c>
      <c r="L67" s="62">
        <f t="shared" si="0"/>
        <v>245486.34999999998</v>
      </c>
      <c r="M67" s="64"/>
    </row>
    <row r="68" spans="1:15" ht="15" thickBot="1" x14ac:dyDescent="0.35">
      <c r="A68" s="207" t="s">
        <v>496</v>
      </c>
      <c r="B68" s="208"/>
      <c r="C68" s="208"/>
      <c r="D68" s="208"/>
      <c r="E68" s="208"/>
      <c r="F68" s="209"/>
      <c r="G68" s="100"/>
      <c r="H68" s="62"/>
      <c r="I68" s="62">
        <f>SUM(I61:I65)</f>
        <v>5344913.07</v>
      </c>
      <c r="J68" s="62">
        <f>SUM(J61:J65)</f>
        <v>4543176.12</v>
      </c>
      <c r="K68" s="62">
        <f t="shared" ref="K68" si="1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240" t="s">
        <v>501</v>
      </c>
      <c r="B69" s="241"/>
      <c r="C69" s="241"/>
      <c r="D69" s="241"/>
      <c r="E69" s="241"/>
      <c r="F69" s="242"/>
      <c r="G69" s="116"/>
      <c r="H69" s="116"/>
      <c r="I69" s="117">
        <f t="shared" ref="I69:L70" si="2">I39+I67</f>
        <v>28980023.68</v>
      </c>
      <c r="J69" s="117">
        <f t="shared" si="2"/>
        <v>24633020.200000003</v>
      </c>
      <c r="K69" s="117">
        <f t="shared" si="2"/>
        <v>3767403.0700000003</v>
      </c>
      <c r="L69" s="117">
        <f t="shared" si="2"/>
        <v>579600.51</v>
      </c>
      <c r="M69" s="116"/>
    </row>
    <row r="70" spans="1:15" ht="15" customHeight="1" x14ac:dyDescent="0.3">
      <c r="A70" s="236" t="s">
        <v>502</v>
      </c>
      <c r="B70" s="237"/>
      <c r="C70" s="237"/>
      <c r="D70" s="237"/>
      <c r="E70" s="237"/>
      <c r="F70" s="238"/>
      <c r="G70" s="105"/>
      <c r="H70" s="105"/>
      <c r="I70" s="106">
        <f t="shared" si="2"/>
        <v>5344913.07</v>
      </c>
      <c r="J70" s="106">
        <f t="shared" si="2"/>
        <v>4543176.12</v>
      </c>
      <c r="K70" s="106">
        <f t="shared" si="2"/>
        <v>694838.70000000007</v>
      </c>
      <c r="L70" s="106">
        <f t="shared" si="2"/>
        <v>106898.26000000001</v>
      </c>
      <c r="M70" s="105"/>
    </row>
    <row r="71" spans="1:15" x14ac:dyDescent="0.3">
      <c r="A71" s="236" t="s">
        <v>504</v>
      </c>
      <c r="B71" s="237"/>
      <c r="C71" s="237"/>
      <c r="D71" s="237"/>
      <c r="E71" s="237"/>
      <c r="F71" s="238"/>
      <c r="G71" s="107"/>
      <c r="H71" s="107"/>
      <c r="I71" s="108">
        <f>I69+I70</f>
        <v>34324936.75</v>
      </c>
      <c r="J71" s="108">
        <f t="shared" ref="J71:L71" si="3">J69+J70</f>
        <v>29176196.320000004</v>
      </c>
      <c r="K71" s="108">
        <f t="shared" si="3"/>
        <v>4462241.7700000005</v>
      </c>
      <c r="L71" s="108">
        <f t="shared" si="3"/>
        <v>686498.77</v>
      </c>
      <c r="M71" s="107"/>
    </row>
    <row r="72" spans="1:15" x14ac:dyDescent="0.3">
      <c r="M72" s="33"/>
    </row>
    <row r="73" spans="1:15" x14ac:dyDescent="0.3">
      <c r="M73" s="33"/>
    </row>
    <row r="74" spans="1:15" x14ac:dyDescent="0.3">
      <c r="M74" s="33"/>
    </row>
    <row r="75" spans="1:15" x14ac:dyDescent="0.3">
      <c r="I75" s="32"/>
      <c r="M75" s="33"/>
    </row>
    <row r="76" spans="1:15" x14ac:dyDescent="0.3">
      <c r="I76" s="32"/>
      <c r="M76" s="34"/>
    </row>
    <row r="77" spans="1:15" x14ac:dyDescent="0.3">
      <c r="I77" s="32"/>
      <c r="M77" s="33"/>
    </row>
    <row r="78" spans="1:15" x14ac:dyDescent="0.3">
      <c r="I78" s="32"/>
      <c r="M78" s="33"/>
    </row>
    <row r="79" spans="1:15" x14ac:dyDescent="0.3">
      <c r="M79" s="33"/>
    </row>
    <row r="80" spans="1:15" x14ac:dyDescent="0.3">
      <c r="M80" s="33"/>
    </row>
    <row r="81" spans="11:13" x14ac:dyDescent="0.3">
      <c r="M81" s="33"/>
    </row>
    <row r="82" spans="11:13" x14ac:dyDescent="0.3">
      <c r="M82" s="33"/>
    </row>
    <row r="83" spans="11:13" x14ac:dyDescent="0.3">
      <c r="K83" s="32"/>
      <c r="M83" s="33"/>
    </row>
    <row r="84" spans="11:13" x14ac:dyDescent="0.3">
      <c r="M84" s="33"/>
    </row>
    <row r="85" spans="11:13" x14ac:dyDescent="0.3">
      <c r="M85" s="33"/>
    </row>
    <row r="86" spans="11:13" x14ac:dyDescent="0.3">
      <c r="M86" s="33"/>
    </row>
    <row r="87" spans="11:13" x14ac:dyDescent="0.3">
      <c r="M87" s="33"/>
    </row>
    <row r="88" spans="11:13" x14ac:dyDescent="0.3">
      <c r="M88" s="33"/>
    </row>
    <row r="89" spans="11:13" x14ac:dyDescent="0.3">
      <c r="M89" s="33"/>
    </row>
    <row r="90" spans="11:13" x14ac:dyDescent="0.3">
      <c r="M90" s="33"/>
    </row>
    <row r="91" spans="11:13" x14ac:dyDescent="0.3">
      <c r="M91" s="33"/>
    </row>
    <row r="92" spans="11:13" x14ac:dyDescent="0.3">
      <c r="M92" s="33"/>
    </row>
    <row r="93" spans="11:13" x14ac:dyDescent="0.3">
      <c r="M93" s="33"/>
    </row>
    <row r="94" spans="11:13" x14ac:dyDescent="0.3">
      <c r="M94" s="33"/>
    </row>
    <row r="95" spans="11:13" x14ac:dyDescent="0.3">
      <c r="M95" s="33"/>
    </row>
    <row r="96" spans="11:13" x14ac:dyDescent="0.3">
      <c r="M96" s="33"/>
    </row>
    <row r="97" spans="13:13" x14ac:dyDescent="0.3">
      <c r="M97" s="33"/>
    </row>
    <row r="98" spans="13:13" x14ac:dyDescent="0.3">
      <c r="M98" s="33"/>
    </row>
    <row r="99" spans="13:13" x14ac:dyDescent="0.3">
      <c r="M99" s="33"/>
    </row>
    <row r="100" spans="13:13" x14ac:dyDescent="0.3">
      <c r="M100" s="33"/>
    </row>
    <row r="101" spans="13:13" x14ac:dyDescent="0.3">
      <c r="M101" s="33"/>
    </row>
    <row r="102" spans="13:13" x14ac:dyDescent="0.3">
      <c r="M102" s="33"/>
    </row>
    <row r="103" spans="13:13" x14ac:dyDescent="0.3">
      <c r="M103" s="33"/>
    </row>
    <row r="104" spans="13:13" x14ac:dyDescent="0.3">
      <c r="M104" s="33"/>
    </row>
    <row r="105" spans="13:13" x14ac:dyDescent="0.3">
      <c r="M105" s="33"/>
    </row>
    <row r="106" spans="13:13" x14ac:dyDescent="0.3">
      <c r="M106" s="33"/>
    </row>
    <row r="107" spans="13:13" x14ac:dyDescent="0.3">
      <c r="M107" s="33"/>
    </row>
    <row r="108" spans="13:13" x14ac:dyDescent="0.3">
      <c r="M108" s="33"/>
    </row>
    <row r="109" spans="13:13" x14ac:dyDescent="0.3">
      <c r="M109" s="33"/>
    </row>
    <row r="110" spans="13:13" x14ac:dyDescent="0.3">
      <c r="M110" s="33"/>
    </row>
    <row r="111" spans="13:13" x14ac:dyDescent="0.3">
      <c r="M111" s="33"/>
    </row>
    <row r="112" spans="13:13" x14ac:dyDescent="0.3">
      <c r="M112" s="33"/>
    </row>
    <row r="113" spans="13:13" x14ac:dyDescent="0.3">
      <c r="M113" s="33"/>
    </row>
    <row r="114" spans="13:13" x14ac:dyDescent="0.3">
      <c r="M114" s="33"/>
    </row>
    <row r="115" spans="13:13" x14ac:dyDescent="0.3">
      <c r="M115" s="33"/>
    </row>
    <row r="116" spans="13:13" x14ac:dyDescent="0.3">
      <c r="M116" s="33"/>
    </row>
    <row r="117" spans="13:13" x14ac:dyDescent="0.3">
      <c r="M117" s="33"/>
    </row>
    <row r="118" spans="13:13" x14ac:dyDescent="0.3">
      <c r="M118" s="33"/>
    </row>
    <row r="119" spans="13:13" x14ac:dyDescent="0.3">
      <c r="M119" s="33"/>
    </row>
    <row r="120" spans="13:13" x14ac:dyDescent="0.3">
      <c r="M120" s="33"/>
    </row>
    <row r="121" spans="13:13" x14ac:dyDescent="0.3">
      <c r="M121" s="33"/>
    </row>
    <row r="122" spans="13:13" x14ac:dyDescent="0.3">
      <c r="M122" s="33"/>
    </row>
    <row r="123" spans="13:13" x14ac:dyDescent="0.3">
      <c r="M123" s="33"/>
    </row>
    <row r="124" spans="13:13" x14ac:dyDescent="0.3">
      <c r="M124" s="33"/>
    </row>
    <row r="125" spans="13:13" x14ac:dyDescent="0.3">
      <c r="M125" s="33"/>
    </row>
    <row r="126" spans="13:13" x14ac:dyDescent="0.3">
      <c r="M126" s="33"/>
    </row>
    <row r="127" spans="13:13" x14ac:dyDescent="0.3">
      <c r="M127" s="33"/>
    </row>
    <row r="128" spans="13:13" x14ac:dyDescent="0.3">
      <c r="M128" s="33"/>
    </row>
    <row r="129" spans="13:13" x14ac:dyDescent="0.3">
      <c r="M129" s="33"/>
    </row>
    <row r="130" spans="13:13" x14ac:dyDescent="0.3">
      <c r="M130" s="33"/>
    </row>
    <row r="131" spans="13:13" x14ac:dyDescent="0.3">
      <c r="M131" s="33"/>
    </row>
    <row r="132" spans="13:13" x14ac:dyDescent="0.3">
      <c r="M132" s="33"/>
    </row>
    <row r="133" spans="13:13" x14ac:dyDescent="0.3">
      <c r="M133" s="33"/>
    </row>
    <row r="134" spans="13:13" x14ac:dyDescent="0.3">
      <c r="M134" s="33"/>
    </row>
    <row r="135" spans="13:13" x14ac:dyDescent="0.3">
      <c r="M135" s="33"/>
    </row>
    <row r="136" spans="13:13" x14ac:dyDescent="0.3">
      <c r="M136" s="33"/>
    </row>
    <row r="137" spans="13:13" x14ac:dyDescent="0.3">
      <c r="M137" s="33"/>
    </row>
    <row r="138" spans="13:13" x14ac:dyDescent="0.3">
      <c r="M138" s="33"/>
    </row>
    <row r="139" spans="13:13" x14ac:dyDescent="0.3">
      <c r="M139" s="33"/>
    </row>
    <row r="140" spans="13:13" x14ac:dyDescent="0.3">
      <c r="M140" s="33"/>
    </row>
    <row r="141" spans="13:13" x14ac:dyDescent="0.3">
      <c r="M141" s="33"/>
    </row>
    <row r="142" spans="13:13" x14ac:dyDescent="0.3">
      <c r="M142" s="33"/>
    </row>
    <row r="143" spans="13:13" x14ac:dyDescent="0.3">
      <c r="M143" s="33"/>
    </row>
    <row r="144" spans="13:13" x14ac:dyDescent="0.3">
      <c r="M144" s="33"/>
    </row>
    <row r="145" spans="13:13" x14ac:dyDescent="0.3">
      <c r="M145" s="33"/>
    </row>
    <row r="146" spans="13:13" x14ac:dyDescent="0.3">
      <c r="M146" s="33"/>
    </row>
    <row r="147" spans="13:13" x14ac:dyDescent="0.3">
      <c r="M147" s="33"/>
    </row>
    <row r="148" spans="13:13" x14ac:dyDescent="0.3">
      <c r="M148" s="33"/>
    </row>
    <row r="149" spans="13:13" x14ac:dyDescent="0.3">
      <c r="M149" s="33"/>
    </row>
    <row r="150" spans="13:13" x14ac:dyDescent="0.3">
      <c r="M150" s="33"/>
    </row>
  </sheetData>
  <mergeCells count="22">
    <mergeCell ref="A39:F39"/>
    <mergeCell ref="A38:F38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M2"/>
    <mergeCell ref="A3:L3"/>
    <mergeCell ref="A40:F40"/>
    <mergeCell ref="A70:F70"/>
    <mergeCell ref="A71:F71"/>
    <mergeCell ref="A41:M41"/>
    <mergeCell ref="A44:L44"/>
    <mergeCell ref="A66:F66"/>
    <mergeCell ref="A69:F69"/>
    <mergeCell ref="A67:F67"/>
    <mergeCell ref="A68:F6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view="pageBreakPreview" topLeftCell="A71" zoomScale="79" zoomScaleNormal="100" zoomScaleSheetLayoutView="79" workbookViewId="0">
      <selection activeCell="Q75" sqref="Q75"/>
    </sheetView>
  </sheetViews>
  <sheetFormatPr defaultRowHeight="14.4" x14ac:dyDescent="0.3"/>
  <cols>
    <col min="1" max="1" width="7.21875" customWidth="1"/>
    <col min="2" max="2" width="8.6640625" customWidth="1"/>
    <col min="3" max="3" width="23.44140625" customWidth="1"/>
    <col min="4" max="4" width="16.109375" customWidth="1"/>
    <col min="5" max="5" width="15.6640625" customWidth="1"/>
    <col min="6" max="6" width="16" customWidth="1"/>
    <col min="7" max="7" width="8.109375" customWidth="1"/>
    <col min="8" max="8" width="10.5546875" customWidth="1"/>
    <col min="9" max="9" width="15.77734375" customWidth="1"/>
    <col min="10" max="10" width="15.44140625" customWidth="1"/>
    <col min="11" max="11" width="15.88671875" customWidth="1"/>
    <col min="12" max="12" width="13.88671875" customWidth="1"/>
    <col min="13" max="13" width="22.21875" customWidth="1"/>
  </cols>
  <sheetData>
    <row r="1" spans="1:15" ht="18.600000000000001" customHeight="1" x14ac:dyDescent="0.3">
      <c r="A1" s="255" t="s">
        <v>0</v>
      </c>
      <c r="B1" s="243" t="s">
        <v>1</v>
      </c>
      <c r="C1" s="243" t="s">
        <v>2</v>
      </c>
      <c r="D1" s="243" t="s">
        <v>3</v>
      </c>
      <c r="E1" s="243" t="s">
        <v>4</v>
      </c>
      <c r="F1" s="243" t="s">
        <v>5</v>
      </c>
      <c r="G1" s="243" t="s">
        <v>6</v>
      </c>
      <c r="H1" s="243" t="s">
        <v>7</v>
      </c>
      <c r="I1" s="245" t="s">
        <v>507</v>
      </c>
      <c r="J1" s="246"/>
      <c r="K1" s="246"/>
      <c r="L1" s="247"/>
      <c r="M1" s="251" t="s">
        <v>9</v>
      </c>
    </row>
    <row r="2" spans="1:15" ht="40.200000000000003" thickBot="1" x14ac:dyDescent="0.35">
      <c r="A2" s="256"/>
      <c r="B2" s="244"/>
      <c r="C2" s="244"/>
      <c r="D2" s="244"/>
      <c r="E2" s="244"/>
      <c r="F2" s="244"/>
      <c r="G2" s="244"/>
      <c r="H2" s="244"/>
      <c r="I2" s="126" t="s">
        <v>10</v>
      </c>
      <c r="J2" s="126" t="s">
        <v>12</v>
      </c>
      <c r="K2" s="126" t="s">
        <v>16</v>
      </c>
      <c r="L2" s="126" t="s">
        <v>18</v>
      </c>
      <c r="M2" s="252"/>
    </row>
    <row r="3" spans="1:15" ht="15" thickBot="1" x14ac:dyDescent="0.35">
      <c r="A3" s="253" t="s">
        <v>517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127"/>
    </row>
    <row r="4" spans="1:15" ht="52.8" x14ac:dyDescent="0.3">
      <c r="A4" s="128">
        <v>1</v>
      </c>
      <c r="B4" s="129" t="s">
        <v>518</v>
      </c>
      <c r="C4" s="130" t="s">
        <v>519</v>
      </c>
      <c r="D4" s="130" t="s">
        <v>520</v>
      </c>
      <c r="E4" s="131" t="s">
        <v>34</v>
      </c>
      <c r="F4" s="131" t="s">
        <v>521</v>
      </c>
      <c r="G4" s="132">
        <v>89</v>
      </c>
      <c r="H4" s="133">
        <v>34</v>
      </c>
      <c r="I4" s="134">
        <v>7997947.7699999996</v>
      </c>
      <c r="J4" s="134">
        <v>6798255.6044999994</v>
      </c>
      <c r="K4" s="134">
        <v>1039733.21</v>
      </c>
      <c r="L4" s="134">
        <v>159958.96</v>
      </c>
      <c r="M4" s="135" t="s">
        <v>26</v>
      </c>
      <c r="N4" s="32"/>
      <c r="O4" s="32"/>
    </row>
    <row r="5" spans="1:15" ht="52.8" x14ac:dyDescent="0.3">
      <c r="A5" s="128">
        <v>2</v>
      </c>
      <c r="B5" s="129" t="s">
        <v>526</v>
      </c>
      <c r="C5" s="130" t="s">
        <v>527</v>
      </c>
      <c r="D5" s="130" t="s">
        <v>528</v>
      </c>
      <c r="E5" s="131" t="s">
        <v>34</v>
      </c>
      <c r="F5" s="131" t="s">
        <v>529</v>
      </c>
      <c r="G5" s="132">
        <v>86</v>
      </c>
      <c r="H5" s="133">
        <v>34</v>
      </c>
      <c r="I5" s="134">
        <v>7988762.8300000001</v>
      </c>
      <c r="J5" s="134">
        <f>I5*85%</f>
        <v>6790448.4055000003</v>
      </c>
      <c r="K5" s="134">
        <f>I5*13%</f>
        <v>1038539.1679</v>
      </c>
      <c r="L5" s="134">
        <f>I5*2%</f>
        <v>159775.25659999999</v>
      </c>
      <c r="M5" s="135" t="s">
        <v>26</v>
      </c>
      <c r="N5" s="32"/>
      <c r="O5" s="32"/>
    </row>
    <row r="6" spans="1:15" ht="39.6" x14ac:dyDescent="0.3">
      <c r="A6" s="128">
        <v>3</v>
      </c>
      <c r="B6" s="130" t="s">
        <v>530</v>
      </c>
      <c r="C6" s="130" t="s">
        <v>531</v>
      </c>
      <c r="D6" s="130" t="s">
        <v>456</v>
      </c>
      <c r="E6" s="130" t="s">
        <v>34</v>
      </c>
      <c r="F6" s="174" t="s">
        <v>532</v>
      </c>
      <c r="G6" s="145">
        <v>85.5</v>
      </c>
      <c r="H6" s="133">
        <v>34</v>
      </c>
      <c r="I6" s="134">
        <v>7896728.29</v>
      </c>
      <c r="J6" s="134">
        <f>I6*85%</f>
        <v>6712219.0465000002</v>
      </c>
      <c r="K6" s="134">
        <f>I6*13%</f>
        <v>1026574.6777</v>
      </c>
      <c r="L6" s="134">
        <f>I6*2%</f>
        <v>157934.56580000001</v>
      </c>
      <c r="M6" s="135" t="s">
        <v>26</v>
      </c>
      <c r="N6" s="32"/>
      <c r="O6" s="32"/>
    </row>
    <row r="7" spans="1:15" s="152" customFormat="1" ht="42" customHeight="1" x14ac:dyDescent="0.35">
      <c r="A7" s="154">
        <v>4</v>
      </c>
      <c r="B7" s="155" t="s">
        <v>535</v>
      </c>
      <c r="C7" s="156" t="s">
        <v>536</v>
      </c>
      <c r="D7" s="155" t="s">
        <v>537</v>
      </c>
      <c r="E7" s="155" t="s">
        <v>34</v>
      </c>
      <c r="F7" s="155" t="s">
        <v>521</v>
      </c>
      <c r="G7" s="157">
        <v>84</v>
      </c>
      <c r="H7" s="158">
        <v>34</v>
      </c>
      <c r="I7" s="159">
        <v>7689263.6299999999</v>
      </c>
      <c r="J7" s="160">
        <v>6535874.0800000001</v>
      </c>
      <c r="K7" s="160">
        <v>999527.38999999978</v>
      </c>
      <c r="L7" s="160">
        <v>153862.16</v>
      </c>
      <c r="M7" s="161" t="s">
        <v>26</v>
      </c>
    </row>
    <row r="8" spans="1:15" s="152" customFormat="1" ht="39.6" x14ac:dyDescent="0.35">
      <c r="A8" s="128">
        <v>5</v>
      </c>
      <c r="B8" s="131" t="s">
        <v>538</v>
      </c>
      <c r="C8" s="130" t="s">
        <v>539</v>
      </c>
      <c r="D8" s="130" t="s">
        <v>540</v>
      </c>
      <c r="E8" s="131"/>
      <c r="F8" s="131" t="s">
        <v>541</v>
      </c>
      <c r="G8" s="162">
        <v>79</v>
      </c>
      <c r="H8" s="163">
        <v>34</v>
      </c>
      <c r="I8" s="164">
        <v>7974946.96</v>
      </c>
      <c r="J8" s="164">
        <v>6778704.9000000004</v>
      </c>
      <c r="K8" s="164">
        <v>1036756.83</v>
      </c>
      <c r="L8" s="164">
        <v>515855.92</v>
      </c>
      <c r="M8" s="165" t="s">
        <v>26</v>
      </c>
    </row>
    <row r="9" spans="1:15" s="152" customFormat="1" ht="79.2" x14ac:dyDescent="0.35">
      <c r="A9" s="128">
        <v>6</v>
      </c>
      <c r="B9" s="131" t="s">
        <v>542</v>
      </c>
      <c r="C9" s="130" t="s">
        <v>543</v>
      </c>
      <c r="D9" s="130" t="s">
        <v>198</v>
      </c>
      <c r="E9" s="131" t="s">
        <v>221</v>
      </c>
      <c r="F9" s="131" t="s">
        <v>34</v>
      </c>
      <c r="G9" s="162">
        <v>78.5</v>
      </c>
      <c r="H9" s="133">
        <v>34</v>
      </c>
      <c r="I9" s="134">
        <v>6326447.2800000003</v>
      </c>
      <c r="J9" s="134">
        <v>5377480.1799999997</v>
      </c>
      <c r="K9" s="134">
        <v>822374.89</v>
      </c>
      <c r="L9" s="134">
        <v>126592.21</v>
      </c>
      <c r="M9" s="166" t="s">
        <v>544</v>
      </c>
    </row>
    <row r="10" spans="1:15" s="152" customFormat="1" ht="79.2" x14ac:dyDescent="0.35">
      <c r="A10" s="128">
        <v>7</v>
      </c>
      <c r="B10" s="131" t="s">
        <v>545</v>
      </c>
      <c r="C10" s="130" t="s">
        <v>546</v>
      </c>
      <c r="D10" s="130" t="s">
        <v>540</v>
      </c>
      <c r="E10" s="131" t="s">
        <v>34</v>
      </c>
      <c r="F10" s="131" t="s">
        <v>547</v>
      </c>
      <c r="G10" s="162">
        <v>77</v>
      </c>
      <c r="H10" s="133">
        <v>34</v>
      </c>
      <c r="I10" s="134">
        <v>4945538.43</v>
      </c>
      <c r="J10" s="134">
        <v>4203707.66</v>
      </c>
      <c r="K10" s="134">
        <v>642870.55000000005</v>
      </c>
      <c r="L10" s="134">
        <v>98960.22</v>
      </c>
      <c r="M10" s="166" t="s">
        <v>548</v>
      </c>
    </row>
    <row r="11" spans="1:15" s="152" customFormat="1" ht="92.4" x14ac:dyDescent="0.35">
      <c r="A11" s="128">
        <v>8</v>
      </c>
      <c r="B11" s="130" t="s">
        <v>549</v>
      </c>
      <c r="C11" s="130" t="s">
        <v>550</v>
      </c>
      <c r="D11" s="130" t="s">
        <v>551</v>
      </c>
      <c r="E11" s="131" t="s">
        <v>552</v>
      </c>
      <c r="F11" s="131" t="s">
        <v>34</v>
      </c>
      <c r="G11" s="162">
        <v>76</v>
      </c>
      <c r="H11" s="163">
        <v>44</v>
      </c>
      <c r="I11" s="164">
        <v>5699612.9000000004</v>
      </c>
      <c r="J11" s="164">
        <v>4844670.96</v>
      </c>
      <c r="K11" s="164">
        <v>740892.69</v>
      </c>
      <c r="L11" s="164">
        <v>114049.25</v>
      </c>
      <c r="M11" s="165" t="s">
        <v>26</v>
      </c>
    </row>
    <row r="12" spans="1:15" s="152" customFormat="1" ht="92.4" x14ac:dyDescent="0.35">
      <c r="A12" s="128">
        <v>9</v>
      </c>
      <c r="B12" s="131" t="s">
        <v>553</v>
      </c>
      <c r="C12" s="130" t="s">
        <v>554</v>
      </c>
      <c r="D12" s="130" t="s">
        <v>199</v>
      </c>
      <c r="E12" s="131" t="s">
        <v>34</v>
      </c>
      <c r="F12" s="131" t="s">
        <v>555</v>
      </c>
      <c r="G12" s="157">
        <v>75.5</v>
      </c>
      <c r="H12" s="133">
        <v>34</v>
      </c>
      <c r="I12" s="134">
        <v>7835705.2300000004</v>
      </c>
      <c r="J12" s="134">
        <v>6660349.4400000004</v>
      </c>
      <c r="K12" s="134">
        <v>1018563.33</v>
      </c>
      <c r="L12" s="134">
        <v>156792.46</v>
      </c>
      <c r="M12" s="166" t="s">
        <v>100</v>
      </c>
      <c r="N12" s="153"/>
    </row>
    <row r="13" spans="1:15" s="152" customFormat="1" ht="52.8" x14ac:dyDescent="0.35">
      <c r="A13" s="128">
        <v>10</v>
      </c>
      <c r="B13" s="131" t="s">
        <v>556</v>
      </c>
      <c r="C13" s="130" t="s">
        <v>557</v>
      </c>
      <c r="D13" s="130" t="s">
        <v>250</v>
      </c>
      <c r="E13" s="130" t="s">
        <v>558</v>
      </c>
      <c r="F13" s="130" t="s">
        <v>559</v>
      </c>
      <c r="G13" s="162">
        <v>75</v>
      </c>
      <c r="H13" s="133">
        <v>41</v>
      </c>
      <c r="I13" s="134">
        <v>5946041.7300000004</v>
      </c>
      <c r="J13" s="134">
        <v>5054135.46</v>
      </c>
      <c r="K13" s="134">
        <v>772985.43</v>
      </c>
      <c r="L13" s="134">
        <v>118920.84</v>
      </c>
      <c r="M13" s="166" t="s">
        <v>100</v>
      </c>
    </row>
    <row r="14" spans="1:15" s="152" customFormat="1" ht="52.8" x14ac:dyDescent="0.35">
      <c r="A14" s="128">
        <v>11</v>
      </c>
      <c r="B14" s="131" t="s">
        <v>560</v>
      </c>
      <c r="C14" s="130" t="s">
        <v>561</v>
      </c>
      <c r="D14" s="130" t="s">
        <v>562</v>
      </c>
      <c r="E14" s="131" t="s">
        <v>34</v>
      </c>
      <c r="F14" s="131" t="s">
        <v>45</v>
      </c>
      <c r="G14" s="162">
        <v>74</v>
      </c>
      <c r="H14" s="133">
        <v>34</v>
      </c>
      <c r="I14" s="134">
        <v>7049096.04</v>
      </c>
      <c r="J14" s="134">
        <v>5991731.6299999999</v>
      </c>
      <c r="K14" s="134">
        <v>916312</v>
      </c>
      <c r="L14" s="134">
        <v>141052.41</v>
      </c>
      <c r="M14" s="166" t="s">
        <v>100</v>
      </c>
    </row>
    <row r="15" spans="1:15" s="152" customFormat="1" ht="66" x14ac:dyDescent="0.35">
      <c r="A15" s="128">
        <v>12</v>
      </c>
      <c r="B15" s="131" t="s">
        <v>563</v>
      </c>
      <c r="C15" s="130" t="s">
        <v>564</v>
      </c>
      <c r="D15" s="130" t="s">
        <v>565</v>
      </c>
      <c r="E15" s="131" t="s">
        <v>566</v>
      </c>
      <c r="F15" s="131" t="s">
        <v>567</v>
      </c>
      <c r="G15" s="162">
        <v>74</v>
      </c>
      <c r="H15" s="133">
        <v>34</v>
      </c>
      <c r="I15" s="134">
        <v>7970005.3600000003</v>
      </c>
      <c r="J15" s="134">
        <v>6774504.5499999998</v>
      </c>
      <c r="K15" s="134">
        <v>1036021.01</v>
      </c>
      <c r="L15" s="134">
        <v>159479.79999999999</v>
      </c>
      <c r="M15" s="166" t="s">
        <v>100</v>
      </c>
    </row>
    <row r="16" spans="1:15" s="152" customFormat="1" ht="52.8" x14ac:dyDescent="0.35">
      <c r="A16" s="128">
        <v>13</v>
      </c>
      <c r="B16" s="131" t="s">
        <v>568</v>
      </c>
      <c r="C16" s="130" t="s">
        <v>569</v>
      </c>
      <c r="D16" s="130" t="s">
        <v>521</v>
      </c>
      <c r="E16" s="131" t="s">
        <v>537</v>
      </c>
      <c r="F16" s="131" t="s">
        <v>34</v>
      </c>
      <c r="G16" s="145">
        <v>72.5</v>
      </c>
      <c r="H16" s="133">
        <v>34</v>
      </c>
      <c r="I16" s="134">
        <v>7741574.4900000002</v>
      </c>
      <c r="J16" s="134">
        <v>6580338.3099999996</v>
      </c>
      <c r="K16" s="134">
        <v>1006327.28</v>
      </c>
      <c r="L16" s="134">
        <v>154908.9</v>
      </c>
      <c r="M16" s="166" t="s">
        <v>100</v>
      </c>
    </row>
    <row r="17" spans="1:15" s="152" customFormat="1" ht="39.6" x14ac:dyDescent="0.35">
      <c r="A17" s="128">
        <v>14</v>
      </c>
      <c r="B17" s="131" t="s">
        <v>570</v>
      </c>
      <c r="C17" s="130" t="s">
        <v>571</v>
      </c>
      <c r="D17" s="130" t="s">
        <v>572</v>
      </c>
      <c r="E17" s="131" t="s">
        <v>34</v>
      </c>
      <c r="F17" s="131" t="s">
        <v>573</v>
      </c>
      <c r="G17" s="145">
        <v>72</v>
      </c>
      <c r="H17" s="133">
        <v>34</v>
      </c>
      <c r="I17" s="134">
        <v>7669033.6699999999</v>
      </c>
      <c r="J17" s="134">
        <v>6518678.6100000003</v>
      </c>
      <c r="K17" s="134">
        <v>996897.7</v>
      </c>
      <c r="L17" s="134">
        <v>153457.35999999999</v>
      </c>
      <c r="M17" s="166" t="s">
        <v>100</v>
      </c>
    </row>
    <row r="18" spans="1:15" s="152" customFormat="1" ht="92.4" x14ac:dyDescent="0.35">
      <c r="A18" s="128">
        <v>15</v>
      </c>
      <c r="B18" s="131" t="s">
        <v>574</v>
      </c>
      <c r="C18" s="130" t="s">
        <v>575</v>
      </c>
      <c r="D18" s="130" t="s">
        <v>442</v>
      </c>
      <c r="E18" s="131" t="s">
        <v>558</v>
      </c>
      <c r="F18" s="131" t="s">
        <v>34</v>
      </c>
      <c r="G18" s="145">
        <v>67.5</v>
      </c>
      <c r="H18" s="133">
        <v>34</v>
      </c>
      <c r="I18" s="134">
        <v>7886478.1200000001</v>
      </c>
      <c r="J18" s="134">
        <v>6703506.4000000004</v>
      </c>
      <c r="K18" s="134">
        <v>1025163.2999999997</v>
      </c>
      <c r="L18" s="134">
        <v>157808.42000000001</v>
      </c>
      <c r="M18" s="166" t="s">
        <v>100</v>
      </c>
    </row>
    <row r="19" spans="1:15" s="152" customFormat="1" ht="39.6" x14ac:dyDescent="0.35">
      <c r="A19" s="128">
        <v>16</v>
      </c>
      <c r="B19" s="131" t="s">
        <v>576</v>
      </c>
      <c r="C19" s="130" t="s">
        <v>577</v>
      </c>
      <c r="D19" s="130" t="s">
        <v>578</v>
      </c>
      <c r="E19" s="131" t="s">
        <v>579</v>
      </c>
      <c r="F19" s="131" t="s">
        <v>34</v>
      </c>
      <c r="G19" s="162">
        <v>67</v>
      </c>
      <c r="H19" s="133">
        <v>34</v>
      </c>
      <c r="I19" s="134">
        <v>7375096.0499999998</v>
      </c>
      <c r="J19" s="134">
        <v>6268831.6399999997</v>
      </c>
      <c r="K19" s="134">
        <v>958762.48</v>
      </c>
      <c r="L19" s="134">
        <v>147501.93</v>
      </c>
      <c r="M19" s="166" t="s">
        <v>100</v>
      </c>
    </row>
    <row r="20" spans="1:15" s="152" customFormat="1" ht="66.599999999999994" thickBot="1" x14ac:dyDescent="0.4">
      <c r="A20" s="167">
        <v>17</v>
      </c>
      <c r="B20" s="168" t="s">
        <v>580</v>
      </c>
      <c r="C20" s="169" t="s">
        <v>581</v>
      </c>
      <c r="D20" s="169" t="s">
        <v>582</v>
      </c>
      <c r="E20" s="168" t="s">
        <v>583</v>
      </c>
      <c r="F20" s="168" t="s">
        <v>34</v>
      </c>
      <c r="G20" s="170">
        <v>62</v>
      </c>
      <c r="H20" s="171">
        <v>34</v>
      </c>
      <c r="I20" s="172">
        <v>5502731.5300000003</v>
      </c>
      <c r="J20" s="172">
        <v>4677321.8</v>
      </c>
      <c r="K20" s="172">
        <v>715300.08000000042</v>
      </c>
      <c r="L20" s="172">
        <v>110109.65</v>
      </c>
      <c r="M20" s="173" t="s">
        <v>100</v>
      </c>
    </row>
    <row r="21" spans="1:15" ht="15" thickBot="1" x14ac:dyDescent="0.35">
      <c r="A21" s="253" t="s">
        <v>36</v>
      </c>
      <c r="B21" s="254"/>
      <c r="C21" s="254"/>
      <c r="D21" s="254"/>
      <c r="E21" s="254"/>
      <c r="F21" s="257"/>
      <c r="G21" s="137"/>
      <c r="H21" s="138"/>
      <c r="I21" s="139">
        <f>SUM(I4:I20)</f>
        <v>121495010.31</v>
      </c>
      <c r="J21" s="139">
        <f>SUM(J4:J20)</f>
        <v>103270758.67650001</v>
      </c>
      <c r="K21" s="139">
        <f>SUM(K4:K20)</f>
        <v>15793602.015599996</v>
      </c>
      <c r="L21" s="139">
        <f>SUM(L4:L20)</f>
        <v>2787020.3123999997</v>
      </c>
      <c r="M21" s="140"/>
      <c r="N21" s="32"/>
      <c r="O21" s="32"/>
    </row>
    <row r="22" spans="1:15" ht="15" thickBot="1" x14ac:dyDescent="0.35">
      <c r="A22" s="253" t="s">
        <v>508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127"/>
    </row>
    <row r="23" spans="1:15" ht="92.4" x14ac:dyDescent="0.3">
      <c r="A23" s="128">
        <v>1</v>
      </c>
      <c r="B23" s="129" t="s">
        <v>509</v>
      </c>
      <c r="C23" s="130" t="s">
        <v>510</v>
      </c>
      <c r="D23" s="130" t="s">
        <v>511</v>
      </c>
      <c r="E23" s="131" t="s">
        <v>512</v>
      </c>
      <c r="F23" s="131" t="s">
        <v>513</v>
      </c>
      <c r="G23" s="132">
        <v>88</v>
      </c>
      <c r="H23" s="133">
        <v>91</v>
      </c>
      <c r="I23" s="134">
        <v>1498693.99</v>
      </c>
      <c r="J23" s="134">
        <v>1273889.8700000001</v>
      </c>
      <c r="K23" s="134">
        <v>194830.2</v>
      </c>
      <c r="L23" s="134">
        <v>29973.919999999998</v>
      </c>
      <c r="M23" s="135" t="s">
        <v>26</v>
      </c>
    </row>
    <row r="24" spans="1:15" s="152" customFormat="1" ht="66" x14ac:dyDescent="0.35">
      <c r="A24" s="154">
        <v>2</v>
      </c>
      <c r="B24" s="156" t="s">
        <v>584</v>
      </c>
      <c r="C24" s="156" t="s">
        <v>585</v>
      </c>
      <c r="D24" s="156" t="s">
        <v>586</v>
      </c>
      <c r="E24" s="155" t="s">
        <v>587</v>
      </c>
      <c r="F24" s="155" t="s">
        <v>588</v>
      </c>
      <c r="G24" s="175">
        <v>83.5</v>
      </c>
      <c r="H24" s="176">
        <v>91</v>
      </c>
      <c r="I24" s="160">
        <v>499851.56</v>
      </c>
      <c r="J24" s="160">
        <v>424873.81</v>
      </c>
      <c r="K24" s="159">
        <v>64980.69</v>
      </c>
      <c r="L24" s="159">
        <v>9997.06</v>
      </c>
      <c r="M24" s="161" t="s">
        <v>26</v>
      </c>
      <c r="N24" s="153"/>
    </row>
    <row r="25" spans="1:15" s="152" customFormat="1" ht="66" x14ac:dyDescent="0.35">
      <c r="A25" s="128">
        <v>3</v>
      </c>
      <c r="B25" s="130" t="s">
        <v>589</v>
      </c>
      <c r="C25" s="130" t="s">
        <v>590</v>
      </c>
      <c r="D25" s="130" t="s">
        <v>586</v>
      </c>
      <c r="E25" s="131" t="s">
        <v>587</v>
      </c>
      <c r="F25" s="131" t="s">
        <v>588</v>
      </c>
      <c r="G25" s="145">
        <v>83.5</v>
      </c>
      <c r="H25" s="177">
        <v>91</v>
      </c>
      <c r="I25" s="134">
        <v>497713.26</v>
      </c>
      <c r="J25" s="134">
        <v>423056.25</v>
      </c>
      <c r="K25" s="164">
        <v>64702.71</v>
      </c>
      <c r="L25" s="164">
        <v>9954.2999999999993</v>
      </c>
      <c r="M25" s="165" t="s">
        <v>26</v>
      </c>
      <c r="N25" s="153"/>
    </row>
    <row r="26" spans="1:15" s="152" customFormat="1" ht="92.4" x14ac:dyDescent="0.35">
      <c r="A26" s="128">
        <v>4</v>
      </c>
      <c r="B26" s="130" t="s">
        <v>591</v>
      </c>
      <c r="C26" s="130" t="s">
        <v>592</v>
      </c>
      <c r="D26" s="130" t="s">
        <v>586</v>
      </c>
      <c r="E26" s="131" t="s">
        <v>34</v>
      </c>
      <c r="F26" s="131" t="s">
        <v>593</v>
      </c>
      <c r="G26" s="145">
        <v>83</v>
      </c>
      <c r="H26" s="178">
        <v>91</v>
      </c>
      <c r="I26" s="134">
        <v>348955.42</v>
      </c>
      <c r="J26" s="134">
        <v>296612.09999999998</v>
      </c>
      <c r="K26" s="134">
        <v>45364.19</v>
      </c>
      <c r="L26" s="134">
        <v>6979.13</v>
      </c>
      <c r="M26" s="166" t="s">
        <v>594</v>
      </c>
    </row>
    <row r="27" spans="1:15" s="152" customFormat="1" ht="118.8" x14ac:dyDescent="0.35">
      <c r="A27" s="128">
        <v>5</v>
      </c>
      <c r="B27" s="130" t="s">
        <v>595</v>
      </c>
      <c r="C27" s="130" t="s">
        <v>596</v>
      </c>
      <c r="D27" s="130" t="s">
        <v>303</v>
      </c>
      <c r="E27" s="131"/>
      <c r="F27" s="179" t="s">
        <v>597</v>
      </c>
      <c r="G27" s="145">
        <v>83</v>
      </c>
      <c r="H27" s="178">
        <v>91</v>
      </c>
      <c r="I27" s="134">
        <v>490320.8</v>
      </c>
      <c r="J27" s="134">
        <v>416772.67</v>
      </c>
      <c r="K27" s="134">
        <v>63741.72</v>
      </c>
      <c r="L27" s="134">
        <v>9806.41</v>
      </c>
      <c r="M27" s="166" t="s">
        <v>26</v>
      </c>
    </row>
    <row r="28" spans="1:15" s="152" customFormat="1" ht="66" x14ac:dyDescent="0.35">
      <c r="A28" s="128">
        <v>6</v>
      </c>
      <c r="B28" s="130" t="s">
        <v>598</v>
      </c>
      <c r="C28" s="130" t="s">
        <v>599</v>
      </c>
      <c r="D28" s="130" t="s">
        <v>600</v>
      </c>
      <c r="E28" s="131" t="s">
        <v>353</v>
      </c>
      <c r="F28" s="131" t="s">
        <v>601</v>
      </c>
      <c r="G28" s="145">
        <v>79</v>
      </c>
      <c r="H28" s="178">
        <v>91</v>
      </c>
      <c r="I28" s="134">
        <v>497763.43</v>
      </c>
      <c r="J28" s="134">
        <v>423098.9</v>
      </c>
      <c r="K28" s="134">
        <v>64709.25</v>
      </c>
      <c r="L28" s="134">
        <v>9955.2799999999988</v>
      </c>
      <c r="M28" s="166" t="s">
        <v>26</v>
      </c>
    </row>
    <row r="29" spans="1:15" s="152" customFormat="1" ht="26.4" x14ac:dyDescent="0.35">
      <c r="A29" s="128">
        <v>7</v>
      </c>
      <c r="B29" s="130" t="s">
        <v>602</v>
      </c>
      <c r="C29" s="130" t="s">
        <v>603</v>
      </c>
      <c r="D29" s="130" t="s">
        <v>604</v>
      </c>
      <c r="E29" s="131" t="s">
        <v>605</v>
      </c>
      <c r="F29" s="131" t="s">
        <v>34</v>
      </c>
      <c r="G29" s="145">
        <v>79</v>
      </c>
      <c r="H29" s="178">
        <v>94</v>
      </c>
      <c r="I29" s="134">
        <v>1411373.15</v>
      </c>
      <c r="J29" s="134">
        <v>1199667.1599999999</v>
      </c>
      <c r="K29" s="134">
        <v>183478.52</v>
      </c>
      <c r="L29" s="134">
        <v>28227.47</v>
      </c>
      <c r="M29" s="166" t="s">
        <v>26</v>
      </c>
      <c r="N29" s="153"/>
    </row>
    <row r="30" spans="1:15" s="152" customFormat="1" ht="105.6" x14ac:dyDescent="0.35">
      <c r="A30" s="128">
        <v>8</v>
      </c>
      <c r="B30" s="130" t="s">
        <v>606</v>
      </c>
      <c r="C30" s="130" t="s">
        <v>607</v>
      </c>
      <c r="D30" s="130" t="s">
        <v>608</v>
      </c>
      <c r="E30" s="131" t="s">
        <v>609</v>
      </c>
      <c r="F30" s="131" t="s">
        <v>34</v>
      </c>
      <c r="G30" s="145">
        <v>79</v>
      </c>
      <c r="H30" s="178">
        <v>94</v>
      </c>
      <c r="I30" s="134">
        <v>1293524.21</v>
      </c>
      <c r="J30" s="134">
        <v>1099495.57</v>
      </c>
      <c r="K30" s="134">
        <v>168145.22</v>
      </c>
      <c r="L30" s="134">
        <v>25883.42</v>
      </c>
      <c r="M30" s="166" t="s">
        <v>610</v>
      </c>
    </row>
    <row r="31" spans="1:15" s="152" customFormat="1" ht="92.4" x14ac:dyDescent="0.35">
      <c r="A31" s="128">
        <v>9</v>
      </c>
      <c r="B31" s="130" t="s">
        <v>611</v>
      </c>
      <c r="C31" s="130" t="s">
        <v>612</v>
      </c>
      <c r="D31" s="130" t="s">
        <v>613</v>
      </c>
      <c r="E31" s="131" t="s">
        <v>84</v>
      </c>
      <c r="F31" s="131" t="s">
        <v>614</v>
      </c>
      <c r="G31" s="145">
        <v>78.5</v>
      </c>
      <c r="H31" s="177">
        <v>94</v>
      </c>
      <c r="I31" s="134">
        <v>499366.01</v>
      </c>
      <c r="J31" s="134">
        <v>424461.1</v>
      </c>
      <c r="K31" s="164">
        <v>64917.58</v>
      </c>
      <c r="L31" s="164">
        <v>9987.33</v>
      </c>
      <c r="M31" s="165" t="s">
        <v>26</v>
      </c>
    </row>
    <row r="32" spans="1:15" s="152" customFormat="1" ht="52.8" x14ac:dyDescent="0.35">
      <c r="A32" s="128">
        <v>10</v>
      </c>
      <c r="B32" s="130" t="s">
        <v>615</v>
      </c>
      <c r="C32" s="130" t="s">
        <v>616</v>
      </c>
      <c r="D32" s="130" t="s">
        <v>617</v>
      </c>
      <c r="E32" s="131" t="s">
        <v>208</v>
      </c>
      <c r="F32" s="131" t="s">
        <v>34</v>
      </c>
      <c r="G32" s="145">
        <v>78</v>
      </c>
      <c r="H32" s="177">
        <v>94</v>
      </c>
      <c r="I32" s="134">
        <v>1499799.43</v>
      </c>
      <c r="J32" s="134">
        <v>1274829.51</v>
      </c>
      <c r="K32" s="164">
        <v>194978.93</v>
      </c>
      <c r="L32" s="164">
        <v>29990.99</v>
      </c>
      <c r="M32" s="165" t="s">
        <v>26</v>
      </c>
      <c r="N32" s="153"/>
    </row>
    <row r="33" spans="1:14" s="152" customFormat="1" ht="52.8" x14ac:dyDescent="0.35">
      <c r="A33" s="128">
        <v>11</v>
      </c>
      <c r="B33" s="130" t="s">
        <v>618</v>
      </c>
      <c r="C33" s="130" t="s">
        <v>619</v>
      </c>
      <c r="D33" s="130" t="s">
        <v>620</v>
      </c>
      <c r="E33" s="131" t="s">
        <v>621</v>
      </c>
      <c r="F33" s="131" t="s">
        <v>34</v>
      </c>
      <c r="G33" s="145">
        <v>77.5</v>
      </c>
      <c r="H33" s="177">
        <v>94</v>
      </c>
      <c r="I33" s="134">
        <v>1427918.76</v>
      </c>
      <c r="J33" s="134">
        <v>1213730.94</v>
      </c>
      <c r="K33" s="164">
        <v>185629.44</v>
      </c>
      <c r="L33" s="164">
        <v>28558.38</v>
      </c>
      <c r="M33" s="165" t="s">
        <v>26</v>
      </c>
    </row>
    <row r="34" spans="1:14" s="152" customFormat="1" ht="39.6" x14ac:dyDescent="0.35">
      <c r="A34" s="128">
        <v>12</v>
      </c>
      <c r="B34" s="130" t="s">
        <v>622</v>
      </c>
      <c r="C34" s="130" t="s">
        <v>623</v>
      </c>
      <c r="D34" s="130" t="s">
        <v>624</v>
      </c>
      <c r="E34" s="131" t="s">
        <v>34</v>
      </c>
      <c r="F34" s="131" t="s">
        <v>625</v>
      </c>
      <c r="G34" s="145">
        <v>77</v>
      </c>
      <c r="H34" s="177">
        <v>91</v>
      </c>
      <c r="I34" s="134">
        <v>465066.28</v>
      </c>
      <c r="J34" s="134">
        <v>395306.33</v>
      </c>
      <c r="K34" s="164">
        <v>60453.98</v>
      </c>
      <c r="L34" s="164">
        <v>9305.9699999999993</v>
      </c>
      <c r="M34" s="165" t="s">
        <v>26</v>
      </c>
    </row>
    <row r="35" spans="1:14" s="152" customFormat="1" ht="26.4" x14ac:dyDescent="0.35">
      <c r="A35" s="128">
        <v>13</v>
      </c>
      <c r="B35" s="130" t="s">
        <v>626</v>
      </c>
      <c r="C35" s="130" t="s">
        <v>627</v>
      </c>
      <c r="D35" s="130" t="s">
        <v>628</v>
      </c>
      <c r="E35" s="131" t="s">
        <v>629</v>
      </c>
      <c r="F35" s="131" t="s">
        <v>34</v>
      </c>
      <c r="G35" s="145">
        <v>77</v>
      </c>
      <c r="H35" s="177">
        <v>94</v>
      </c>
      <c r="I35" s="134">
        <v>173902.36</v>
      </c>
      <c r="J35" s="134">
        <v>147817</v>
      </c>
      <c r="K35" s="164">
        <v>22607.3</v>
      </c>
      <c r="L35" s="164">
        <v>3478.06</v>
      </c>
      <c r="M35" s="165" t="s">
        <v>26</v>
      </c>
    </row>
    <row r="36" spans="1:14" s="152" customFormat="1" ht="79.2" x14ac:dyDescent="0.35">
      <c r="A36" s="128">
        <v>14</v>
      </c>
      <c r="B36" s="130" t="s">
        <v>630</v>
      </c>
      <c r="C36" s="130" t="s">
        <v>631</v>
      </c>
      <c r="D36" s="130" t="s">
        <v>632</v>
      </c>
      <c r="E36" s="131" t="s">
        <v>34</v>
      </c>
      <c r="F36" s="131" t="s">
        <v>633</v>
      </c>
      <c r="G36" s="145">
        <v>76</v>
      </c>
      <c r="H36" s="177">
        <v>91</v>
      </c>
      <c r="I36" s="134">
        <v>396912.08</v>
      </c>
      <c r="J36" s="134">
        <v>337375.25</v>
      </c>
      <c r="K36" s="164">
        <v>51598.58</v>
      </c>
      <c r="L36" s="164">
        <v>7938.25</v>
      </c>
      <c r="M36" s="165" t="s">
        <v>26</v>
      </c>
    </row>
    <row r="37" spans="1:14" s="152" customFormat="1" ht="52.8" x14ac:dyDescent="0.35">
      <c r="A37" s="128">
        <v>15</v>
      </c>
      <c r="B37" s="130" t="s">
        <v>634</v>
      </c>
      <c r="C37" s="130" t="s">
        <v>635</v>
      </c>
      <c r="D37" s="130" t="s">
        <v>587</v>
      </c>
      <c r="E37" s="131" t="s">
        <v>636</v>
      </c>
      <c r="F37" s="131" t="s">
        <v>637</v>
      </c>
      <c r="G37" s="145">
        <v>75</v>
      </c>
      <c r="H37" s="177">
        <v>91</v>
      </c>
      <c r="I37" s="134">
        <v>498884.65</v>
      </c>
      <c r="J37" s="134">
        <v>424051.94</v>
      </c>
      <c r="K37" s="164">
        <v>64854.98</v>
      </c>
      <c r="L37" s="164">
        <v>9977.73</v>
      </c>
      <c r="M37" s="165" t="s">
        <v>26</v>
      </c>
    </row>
    <row r="38" spans="1:14" s="152" customFormat="1" ht="118.8" x14ac:dyDescent="0.35">
      <c r="A38" s="128">
        <v>16</v>
      </c>
      <c r="B38" s="130" t="s">
        <v>638</v>
      </c>
      <c r="C38" s="130" t="s">
        <v>639</v>
      </c>
      <c r="D38" s="130" t="s">
        <v>640</v>
      </c>
      <c r="E38" s="131" t="s">
        <v>641</v>
      </c>
      <c r="F38" s="131" t="s">
        <v>642</v>
      </c>
      <c r="G38" s="145">
        <v>75</v>
      </c>
      <c r="H38" s="177">
        <v>91</v>
      </c>
      <c r="I38" s="134">
        <v>498152.49</v>
      </c>
      <c r="J38" s="134">
        <v>423429.61</v>
      </c>
      <c r="K38" s="164">
        <v>64754.85</v>
      </c>
      <c r="L38" s="164">
        <v>9968.0300000000007</v>
      </c>
      <c r="M38" s="165" t="s">
        <v>26</v>
      </c>
    </row>
    <row r="39" spans="1:14" s="152" customFormat="1" ht="52.8" x14ac:dyDescent="0.35">
      <c r="A39" s="128">
        <v>17</v>
      </c>
      <c r="B39" s="130" t="s">
        <v>643</v>
      </c>
      <c r="C39" s="130" t="s">
        <v>644</v>
      </c>
      <c r="D39" s="130" t="s">
        <v>645</v>
      </c>
      <c r="E39" s="131" t="s">
        <v>646</v>
      </c>
      <c r="F39" s="131" t="s">
        <v>34</v>
      </c>
      <c r="G39" s="145">
        <v>75</v>
      </c>
      <c r="H39" s="177">
        <v>94</v>
      </c>
      <c r="I39" s="134">
        <v>1219951.53</v>
      </c>
      <c r="J39" s="134">
        <v>1036958.8</v>
      </c>
      <c r="K39" s="164">
        <v>158581.5</v>
      </c>
      <c r="L39" s="164">
        <v>24411.23</v>
      </c>
      <c r="M39" s="165" t="s">
        <v>26</v>
      </c>
    </row>
    <row r="40" spans="1:14" s="152" customFormat="1" ht="52.8" x14ac:dyDescent="0.35">
      <c r="A40" s="128">
        <v>18</v>
      </c>
      <c r="B40" s="130" t="s">
        <v>647</v>
      </c>
      <c r="C40" s="130" t="s">
        <v>648</v>
      </c>
      <c r="D40" s="130" t="s">
        <v>649</v>
      </c>
      <c r="E40" s="131" t="s">
        <v>650</v>
      </c>
      <c r="F40" s="131" t="s">
        <v>34</v>
      </c>
      <c r="G40" s="145">
        <v>73</v>
      </c>
      <c r="H40" s="177">
        <v>94</v>
      </c>
      <c r="I40" s="134">
        <v>475700.43</v>
      </c>
      <c r="J40" s="134">
        <v>404345.36</v>
      </c>
      <c r="K40" s="164">
        <v>61836.31</v>
      </c>
      <c r="L40" s="164">
        <v>9518.76</v>
      </c>
      <c r="M40" s="165" t="s">
        <v>26</v>
      </c>
    </row>
    <row r="41" spans="1:14" s="152" customFormat="1" ht="39.6" x14ac:dyDescent="0.35">
      <c r="A41" s="128">
        <v>19</v>
      </c>
      <c r="B41" s="130" t="s">
        <v>651</v>
      </c>
      <c r="C41" s="130" t="s">
        <v>652</v>
      </c>
      <c r="D41" s="130" t="s">
        <v>653</v>
      </c>
      <c r="E41" s="131" t="s">
        <v>654</v>
      </c>
      <c r="F41" s="131" t="s">
        <v>655</v>
      </c>
      <c r="G41" s="145">
        <v>73</v>
      </c>
      <c r="H41" s="177">
        <v>91</v>
      </c>
      <c r="I41" s="134">
        <v>506313.73</v>
      </c>
      <c r="J41" s="134">
        <v>430366.65</v>
      </c>
      <c r="K41" s="164">
        <v>65820.789999999994</v>
      </c>
      <c r="L41" s="164">
        <v>10126.290000000001</v>
      </c>
      <c r="M41" s="165" t="s">
        <v>26</v>
      </c>
    </row>
    <row r="42" spans="1:14" s="152" customFormat="1" ht="66" x14ac:dyDescent="0.35">
      <c r="A42" s="128">
        <v>20</v>
      </c>
      <c r="B42" s="130" t="s">
        <v>656</v>
      </c>
      <c r="C42" s="130" t="s">
        <v>657</v>
      </c>
      <c r="D42" s="131" t="s">
        <v>71</v>
      </c>
      <c r="E42" s="131" t="s">
        <v>353</v>
      </c>
      <c r="F42" s="131" t="s">
        <v>34</v>
      </c>
      <c r="G42" s="145">
        <v>72.5</v>
      </c>
      <c r="H42" s="177">
        <v>94</v>
      </c>
      <c r="I42" s="134">
        <v>499921.16</v>
      </c>
      <c r="J42" s="134">
        <v>424932.97</v>
      </c>
      <c r="K42" s="164">
        <v>64989.75</v>
      </c>
      <c r="L42" s="164">
        <v>9998.4399999999987</v>
      </c>
      <c r="M42" s="165" t="s">
        <v>26</v>
      </c>
    </row>
    <row r="43" spans="1:14" s="152" customFormat="1" ht="26.4" x14ac:dyDescent="0.35">
      <c r="A43" s="128">
        <v>21</v>
      </c>
      <c r="B43" s="130" t="s">
        <v>658</v>
      </c>
      <c r="C43" s="130" t="s">
        <v>659</v>
      </c>
      <c r="D43" s="130" t="s">
        <v>660</v>
      </c>
      <c r="E43" s="131" t="s">
        <v>661</v>
      </c>
      <c r="F43" s="131" t="s">
        <v>34</v>
      </c>
      <c r="G43" s="145">
        <v>72.5</v>
      </c>
      <c r="H43" s="177">
        <v>94</v>
      </c>
      <c r="I43" s="134">
        <v>495103.39</v>
      </c>
      <c r="J43" s="134">
        <v>420837.87</v>
      </c>
      <c r="K43" s="164">
        <v>64363.45</v>
      </c>
      <c r="L43" s="164">
        <v>9902.07</v>
      </c>
      <c r="M43" s="165" t="s">
        <v>26</v>
      </c>
      <c r="N43" s="153"/>
    </row>
    <row r="44" spans="1:14" s="152" customFormat="1" ht="39.6" x14ac:dyDescent="0.35">
      <c r="A44" s="128">
        <v>22</v>
      </c>
      <c r="B44" s="130" t="s">
        <v>662</v>
      </c>
      <c r="C44" s="130" t="s">
        <v>663</v>
      </c>
      <c r="D44" s="130" t="s">
        <v>664</v>
      </c>
      <c r="E44" s="131" t="s">
        <v>34</v>
      </c>
      <c r="F44" s="131" t="s">
        <v>665</v>
      </c>
      <c r="G44" s="145">
        <v>72.5</v>
      </c>
      <c r="H44" s="177">
        <v>91</v>
      </c>
      <c r="I44" s="134">
        <v>448434.97</v>
      </c>
      <c r="J44" s="134">
        <v>381169.72</v>
      </c>
      <c r="K44" s="164">
        <v>58296.55</v>
      </c>
      <c r="L44" s="164">
        <v>8968.7000000000007</v>
      </c>
      <c r="M44" s="165" t="s">
        <v>26</v>
      </c>
    </row>
    <row r="45" spans="1:14" s="152" customFormat="1" ht="39.6" x14ac:dyDescent="0.35">
      <c r="A45" s="128">
        <v>23</v>
      </c>
      <c r="B45" s="130" t="s">
        <v>666</v>
      </c>
      <c r="C45" s="130" t="s">
        <v>667</v>
      </c>
      <c r="D45" s="130" t="s">
        <v>668</v>
      </c>
      <c r="E45" s="131" t="s">
        <v>669</v>
      </c>
      <c r="F45" s="131" t="s">
        <v>34</v>
      </c>
      <c r="G45" s="145">
        <v>72</v>
      </c>
      <c r="H45" s="177">
        <v>91</v>
      </c>
      <c r="I45" s="134">
        <v>1478322.85</v>
      </c>
      <c r="J45" s="134">
        <v>1256574.4099999999</v>
      </c>
      <c r="K45" s="164">
        <v>192181.99</v>
      </c>
      <c r="L45" s="164">
        <v>29566.45</v>
      </c>
      <c r="M45" s="165" t="s">
        <v>26</v>
      </c>
      <c r="N45" s="153"/>
    </row>
    <row r="46" spans="1:14" s="152" customFormat="1" ht="52.8" x14ac:dyDescent="0.35">
      <c r="A46" s="128">
        <v>24</v>
      </c>
      <c r="B46" s="130" t="s">
        <v>670</v>
      </c>
      <c r="C46" s="130" t="s">
        <v>671</v>
      </c>
      <c r="D46" s="130" t="s">
        <v>198</v>
      </c>
      <c r="E46" s="131" t="s">
        <v>199</v>
      </c>
      <c r="F46" s="131" t="s">
        <v>34</v>
      </c>
      <c r="G46" s="145">
        <v>72</v>
      </c>
      <c r="H46" s="177">
        <v>91</v>
      </c>
      <c r="I46" s="134">
        <v>1426722.74</v>
      </c>
      <c r="J46" s="134">
        <v>1212714.32</v>
      </c>
      <c r="K46" s="164">
        <v>185459.7</v>
      </c>
      <c r="L46" s="164">
        <v>28548.720000000001</v>
      </c>
      <c r="M46" s="165" t="s">
        <v>26</v>
      </c>
    </row>
    <row r="47" spans="1:14" s="152" customFormat="1" ht="26.4" x14ac:dyDescent="0.35">
      <c r="A47" s="128">
        <v>25</v>
      </c>
      <c r="B47" s="130" t="s">
        <v>672</v>
      </c>
      <c r="C47" s="130" t="s">
        <v>673</v>
      </c>
      <c r="D47" s="130" t="s">
        <v>674</v>
      </c>
      <c r="E47" s="131" t="s">
        <v>34</v>
      </c>
      <c r="F47" s="131" t="s">
        <v>675</v>
      </c>
      <c r="G47" s="145">
        <v>72</v>
      </c>
      <c r="H47" s="177">
        <v>94</v>
      </c>
      <c r="I47" s="134">
        <v>1499559.69</v>
      </c>
      <c r="J47" s="134">
        <v>1274623.18</v>
      </c>
      <c r="K47" s="164">
        <v>194942.37</v>
      </c>
      <c r="L47" s="164">
        <v>29991.14</v>
      </c>
      <c r="M47" s="165" t="s">
        <v>26</v>
      </c>
      <c r="N47" s="153"/>
    </row>
    <row r="48" spans="1:14" s="152" customFormat="1" ht="52.8" x14ac:dyDescent="0.35">
      <c r="A48" s="128">
        <v>26</v>
      </c>
      <c r="B48" s="130" t="s">
        <v>676</v>
      </c>
      <c r="C48" s="130" t="s">
        <v>677</v>
      </c>
      <c r="D48" s="130" t="s">
        <v>565</v>
      </c>
      <c r="E48" s="131" t="s">
        <v>566</v>
      </c>
      <c r="F48" s="131" t="s">
        <v>678</v>
      </c>
      <c r="G48" s="145">
        <v>72</v>
      </c>
      <c r="H48" s="177">
        <v>94</v>
      </c>
      <c r="I48" s="134">
        <v>1487271.64</v>
      </c>
      <c r="J48" s="134">
        <v>1264180.8899999999</v>
      </c>
      <c r="K48" s="164">
        <v>193330.75</v>
      </c>
      <c r="L48" s="164">
        <v>29760.3</v>
      </c>
      <c r="M48" s="165" t="s">
        <v>26</v>
      </c>
    </row>
    <row r="49" spans="1:14" s="152" customFormat="1" ht="39.6" x14ac:dyDescent="0.35">
      <c r="A49" s="128">
        <v>27</v>
      </c>
      <c r="B49" s="130" t="s">
        <v>679</v>
      </c>
      <c r="C49" s="130" t="s">
        <v>680</v>
      </c>
      <c r="D49" s="130" t="s">
        <v>681</v>
      </c>
      <c r="E49" s="131" t="s">
        <v>682</v>
      </c>
      <c r="F49" s="131" t="s">
        <v>34</v>
      </c>
      <c r="G49" s="145">
        <v>71</v>
      </c>
      <c r="H49" s="177">
        <v>91</v>
      </c>
      <c r="I49" s="134">
        <v>1363016.74</v>
      </c>
      <c r="J49" s="134">
        <v>1158564.22</v>
      </c>
      <c r="K49" s="164">
        <v>177178.56</v>
      </c>
      <c r="L49" s="164">
        <v>27273.96</v>
      </c>
      <c r="M49" s="165" t="s">
        <v>26</v>
      </c>
    </row>
    <row r="50" spans="1:14" s="152" customFormat="1" ht="39.6" x14ac:dyDescent="0.35">
      <c r="A50" s="128">
        <v>28</v>
      </c>
      <c r="B50" s="130" t="s">
        <v>683</v>
      </c>
      <c r="C50" s="130" t="s">
        <v>684</v>
      </c>
      <c r="D50" s="130" t="s">
        <v>685</v>
      </c>
      <c r="E50" s="131" t="s">
        <v>686</v>
      </c>
      <c r="F50" s="131" t="s">
        <v>687</v>
      </c>
      <c r="G50" s="145">
        <v>70</v>
      </c>
      <c r="H50" s="177">
        <v>94</v>
      </c>
      <c r="I50" s="134">
        <v>486029.02</v>
      </c>
      <c r="J50" s="134">
        <v>413124.66</v>
      </c>
      <c r="K50" s="164">
        <v>63178.92</v>
      </c>
      <c r="L50" s="164">
        <v>9725.44</v>
      </c>
      <c r="M50" s="165" t="s">
        <v>26</v>
      </c>
    </row>
    <row r="51" spans="1:14" s="152" customFormat="1" ht="52.8" x14ac:dyDescent="0.35">
      <c r="A51" s="128">
        <v>29</v>
      </c>
      <c r="B51" s="130" t="s">
        <v>688</v>
      </c>
      <c r="C51" s="130" t="s">
        <v>689</v>
      </c>
      <c r="D51" s="130" t="s">
        <v>690</v>
      </c>
      <c r="E51" s="131" t="s">
        <v>691</v>
      </c>
      <c r="F51" s="131" t="s">
        <v>34</v>
      </c>
      <c r="G51" s="145">
        <v>70</v>
      </c>
      <c r="H51" s="177">
        <v>91</v>
      </c>
      <c r="I51" s="134">
        <v>508730.23</v>
      </c>
      <c r="J51" s="134">
        <v>432420.69</v>
      </c>
      <c r="K51" s="164">
        <v>66129.850000000006</v>
      </c>
      <c r="L51" s="164">
        <v>10179.69</v>
      </c>
      <c r="M51" s="165" t="s">
        <v>26</v>
      </c>
    </row>
    <row r="52" spans="1:14" s="152" customFormat="1" ht="52.8" x14ac:dyDescent="0.35">
      <c r="A52" s="128">
        <v>30</v>
      </c>
      <c r="B52" s="130" t="s">
        <v>692</v>
      </c>
      <c r="C52" s="130" t="s">
        <v>693</v>
      </c>
      <c r="D52" s="130" t="s">
        <v>285</v>
      </c>
      <c r="E52" s="131" t="s">
        <v>269</v>
      </c>
      <c r="F52" s="131" t="s">
        <v>34</v>
      </c>
      <c r="G52" s="145">
        <v>69.5</v>
      </c>
      <c r="H52" s="178">
        <v>91</v>
      </c>
      <c r="I52" s="134">
        <v>421888.28</v>
      </c>
      <c r="J52" s="134">
        <v>358605.03</v>
      </c>
      <c r="K52" s="134">
        <v>54841.270000000004</v>
      </c>
      <c r="L52" s="134">
        <v>8441.98</v>
      </c>
      <c r="M52" s="166" t="s">
        <v>26</v>
      </c>
    </row>
    <row r="53" spans="1:14" s="152" customFormat="1" ht="39.6" x14ac:dyDescent="0.35">
      <c r="A53" s="128">
        <v>31</v>
      </c>
      <c r="B53" s="130" t="s">
        <v>694</v>
      </c>
      <c r="C53" s="130" t="s">
        <v>695</v>
      </c>
      <c r="D53" s="130" t="s">
        <v>696</v>
      </c>
      <c r="E53" s="131" t="s">
        <v>697</v>
      </c>
      <c r="F53" s="131" t="s">
        <v>34</v>
      </c>
      <c r="G53" s="145">
        <v>69.5</v>
      </c>
      <c r="H53" s="177">
        <v>91</v>
      </c>
      <c r="I53" s="134">
        <v>497666.11</v>
      </c>
      <c r="J53" s="134">
        <v>423016.18</v>
      </c>
      <c r="K53" s="164">
        <v>64696.59</v>
      </c>
      <c r="L53" s="164">
        <v>9953.34</v>
      </c>
      <c r="M53" s="165" t="s">
        <v>26</v>
      </c>
    </row>
    <row r="54" spans="1:14" s="152" customFormat="1" ht="145.19999999999999" x14ac:dyDescent="0.35">
      <c r="A54" s="128">
        <v>32</v>
      </c>
      <c r="B54" s="130" t="s">
        <v>698</v>
      </c>
      <c r="C54" s="130" t="s">
        <v>699</v>
      </c>
      <c r="D54" s="130" t="s">
        <v>700</v>
      </c>
      <c r="E54" s="131" t="s">
        <v>34</v>
      </c>
      <c r="F54" s="131" t="s">
        <v>701</v>
      </c>
      <c r="G54" s="145">
        <v>69</v>
      </c>
      <c r="H54" s="178">
        <v>94</v>
      </c>
      <c r="I54" s="134">
        <v>421237.05</v>
      </c>
      <c r="J54" s="134">
        <v>358051.49</v>
      </c>
      <c r="K54" s="134">
        <v>54756.61</v>
      </c>
      <c r="L54" s="134">
        <v>8428.9500000000007</v>
      </c>
      <c r="M54" s="166" t="s">
        <v>26</v>
      </c>
    </row>
    <row r="55" spans="1:14" s="152" customFormat="1" ht="79.2" x14ac:dyDescent="0.35">
      <c r="A55" s="128">
        <v>33</v>
      </c>
      <c r="B55" s="130" t="s">
        <v>702</v>
      </c>
      <c r="C55" s="130" t="s">
        <v>703</v>
      </c>
      <c r="D55" s="130" t="s">
        <v>704</v>
      </c>
      <c r="E55" s="131" t="s">
        <v>34</v>
      </c>
      <c r="F55" s="131" t="s">
        <v>705</v>
      </c>
      <c r="G55" s="145">
        <v>69</v>
      </c>
      <c r="H55" s="177">
        <v>94</v>
      </c>
      <c r="I55" s="134">
        <v>1364352.72</v>
      </c>
      <c r="J55" s="134">
        <v>1159699.81</v>
      </c>
      <c r="K55" s="164">
        <v>177352.22</v>
      </c>
      <c r="L55" s="164">
        <v>8428.9500000000007</v>
      </c>
      <c r="M55" s="166" t="s">
        <v>548</v>
      </c>
    </row>
    <row r="56" spans="1:14" s="152" customFormat="1" ht="92.4" x14ac:dyDescent="0.35">
      <c r="A56" s="128">
        <v>34</v>
      </c>
      <c r="B56" s="130" t="s">
        <v>706</v>
      </c>
      <c r="C56" s="130" t="s">
        <v>707</v>
      </c>
      <c r="D56" s="130" t="s">
        <v>268</v>
      </c>
      <c r="E56" s="131" t="s">
        <v>708</v>
      </c>
      <c r="F56" s="131" t="s">
        <v>709</v>
      </c>
      <c r="G56" s="145">
        <v>68</v>
      </c>
      <c r="H56" s="177">
        <v>94</v>
      </c>
      <c r="I56" s="134">
        <v>498731.4</v>
      </c>
      <c r="J56" s="134">
        <v>423921.68</v>
      </c>
      <c r="K56" s="164">
        <v>64835.09</v>
      </c>
      <c r="L56" s="164">
        <v>27300.69</v>
      </c>
      <c r="M56" s="165" t="s">
        <v>26</v>
      </c>
      <c r="N56" s="153"/>
    </row>
    <row r="57" spans="1:14" s="152" customFormat="1" ht="66" x14ac:dyDescent="0.35">
      <c r="A57" s="128">
        <v>35</v>
      </c>
      <c r="B57" s="130" t="s">
        <v>710</v>
      </c>
      <c r="C57" s="130" t="s">
        <v>711</v>
      </c>
      <c r="D57" s="130" t="s">
        <v>697</v>
      </c>
      <c r="E57" s="131" t="s">
        <v>34</v>
      </c>
      <c r="F57" s="131" t="s">
        <v>712</v>
      </c>
      <c r="G57" s="145">
        <v>68</v>
      </c>
      <c r="H57" s="177">
        <v>94</v>
      </c>
      <c r="I57" s="134">
        <v>499164.94</v>
      </c>
      <c r="J57" s="134">
        <v>424290.19</v>
      </c>
      <c r="K57" s="164">
        <v>64891.44</v>
      </c>
      <c r="L57" s="164">
        <v>9974.6299999999992</v>
      </c>
      <c r="M57" s="165" t="s">
        <v>26</v>
      </c>
      <c r="N57" s="153"/>
    </row>
    <row r="58" spans="1:14" s="152" customFormat="1" ht="26.4" x14ac:dyDescent="0.35">
      <c r="A58" s="128">
        <v>36</v>
      </c>
      <c r="B58" s="130" t="s">
        <v>713</v>
      </c>
      <c r="C58" s="130" t="s">
        <v>714</v>
      </c>
      <c r="D58" s="130" t="s">
        <v>715</v>
      </c>
      <c r="E58" s="131" t="s">
        <v>716</v>
      </c>
      <c r="F58" s="131" t="s">
        <v>34</v>
      </c>
      <c r="G58" s="145">
        <v>68</v>
      </c>
      <c r="H58" s="177">
        <v>94</v>
      </c>
      <c r="I58" s="134">
        <v>499514.68</v>
      </c>
      <c r="J58" s="134">
        <v>424587.46</v>
      </c>
      <c r="K58" s="164">
        <v>64936.9</v>
      </c>
      <c r="L58" s="164">
        <v>9983.31</v>
      </c>
      <c r="M58" s="165" t="s">
        <v>26</v>
      </c>
      <c r="N58" s="153"/>
    </row>
    <row r="59" spans="1:14" s="152" customFormat="1" ht="79.2" x14ac:dyDescent="0.35">
      <c r="A59" s="128">
        <v>37</v>
      </c>
      <c r="B59" s="130" t="s">
        <v>717</v>
      </c>
      <c r="C59" s="130" t="s">
        <v>718</v>
      </c>
      <c r="D59" s="130" t="s">
        <v>719</v>
      </c>
      <c r="E59" s="131" t="s">
        <v>720</v>
      </c>
      <c r="F59" s="131" t="s">
        <v>721</v>
      </c>
      <c r="G59" s="145">
        <v>67</v>
      </c>
      <c r="H59" s="178">
        <v>91</v>
      </c>
      <c r="I59" s="134">
        <v>453375.3</v>
      </c>
      <c r="J59" s="134">
        <v>385369</v>
      </c>
      <c r="K59" s="134">
        <v>58934.26</v>
      </c>
      <c r="L59" s="134">
        <v>9990.32</v>
      </c>
      <c r="M59" s="166" t="s">
        <v>722</v>
      </c>
    </row>
    <row r="60" spans="1:14" s="152" customFormat="1" ht="39.6" x14ac:dyDescent="0.35">
      <c r="A60" s="128">
        <v>38</v>
      </c>
      <c r="B60" s="130" t="s">
        <v>723</v>
      </c>
      <c r="C60" s="130" t="s">
        <v>724</v>
      </c>
      <c r="D60" s="130" t="s">
        <v>559</v>
      </c>
      <c r="E60" s="131" t="s">
        <v>725</v>
      </c>
      <c r="F60" s="131" t="s">
        <v>34</v>
      </c>
      <c r="G60" s="145">
        <v>67</v>
      </c>
      <c r="H60" s="178">
        <v>94</v>
      </c>
      <c r="I60" s="134">
        <v>1499992.52</v>
      </c>
      <c r="J60" s="134">
        <v>1274993.6299999999</v>
      </c>
      <c r="K60" s="134">
        <v>194999.03</v>
      </c>
      <c r="L60" s="134">
        <v>29999.86</v>
      </c>
      <c r="M60" s="166" t="s">
        <v>26</v>
      </c>
    </row>
    <row r="61" spans="1:14" s="152" customFormat="1" ht="66" x14ac:dyDescent="0.35">
      <c r="A61" s="128">
        <v>39</v>
      </c>
      <c r="B61" s="130" t="s">
        <v>726</v>
      </c>
      <c r="C61" s="130" t="s">
        <v>727</v>
      </c>
      <c r="D61" s="130" t="s">
        <v>728</v>
      </c>
      <c r="E61" s="131" t="s">
        <v>729</v>
      </c>
      <c r="F61" s="131" t="s">
        <v>34</v>
      </c>
      <c r="G61" s="145">
        <v>67</v>
      </c>
      <c r="H61" s="178">
        <v>91</v>
      </c>
      <c r="I61" s="134">
        <v>211000.5</v>
      </c>
      <c r="J61" s="134">
        <v>179350.42</v>
      </c>
      <c r="K61" s="134">
        <v>27430.07</v>
      </c>
      <c r="L61" s="134">
        <v>4220.01</v>
      </c>
      <c r="M61" s="166" t="s">
        <v>26</v>
      </c>
      <c r="N61" s="153"/>
    </row>
    <row r="62" spans="1:14" s="152" customFormat="1" ht="92.4" x14ac:dyDescent="0.35">
      <c r="A62" s="128">
        <v>40</v>
      </c>
      <c r="B62" s="130" t="s">
        <v>730</v>
      </c>
      <c r="C62" s="130" t="s">
        <v>731</v>
      </c>
      <c r="D62" s="130" t="s">
        <v>732</v>
      </c>
      <c r="E62" s="131" t="s">
        <v>733</v>
      </c>
      <c r="F62" s="131" t="s">
        <v>34</v>
      </c>
      <c r="G62" s="145">
        <v>66.5</v>
      </c>
      <c r="H62" s="178">
        <v>91</v>
      </c>
      <c r="I62" s="134">
        <v>1494037.82</v>
      </c>
      <c r="J62" s="134">
        <v>1269932.1399999999</v>
      </c>
      <c r="K62" s="134">
        <v>194209.99</v>
      </c>
      <c r="L62" s="134">
        <v>4222.12</v>
      </c>
      <c r="M62" s="166" t="s">
        <v>26</v>
      </c>
    </row>
    <row r="63" spans="1:14" s="152" customFormat="1" ht="66" x14ac:dyDescent="0.35">
      <c r="A63" s="128">
        <v>41</v>
      </c>
      <c r="B63" s="130" t="s">
        <v>734</v>
      </c>
      <c r="C63" s="130" t="s">
        <v>735</v>
      </c>
      <c r="D63" s="130" t="s">
        <v>736</v>
      </c>
      <c r="E63" s="131" t="s">
        <v>34</v>
      </c>
      <c r="F63" s="131" t="s">
        <v>737</v>
      </c>
      <c r="G63" s="145">
        <v>66.5</v>
      </c>
      <c r="H63" s="178">
        <v>94</v>
      </c>
      <c r="I63" s="134">
        <v>1437859.68</v>
      </c>
      <c r="J63" s="134">
        <v>1222180.72</v>
      </c>
      <c r="K63" s="134">
        <v>186907.38999999996</v>
      </c>
      <c r="L63" s="134">
        <v>28771.57</v>
      </c>
      <c r="M63" s="166" t="s">
        <v>26</v>
      </c>
    </row>
    <row r="64" spans="1:14" s="152" customFormat="1" ht="92.4" x14ac:dyDescent="0.35">
      <c r="A64" s="128">
        <v>42</v>
      </c>
      <c r="B64" s="130" t="s">
        <v>738</v>
      </c>
      <c r="C64" s="130" t="s">
        <v>739</v>
      </c>
      <c r="D64" s="130" t="s">
        <v>740</v>
      </c>
      <c r="E64" s="131" t="s">
        <v>34</v>
      </c>
      <c r="F64" s="131" t="s">
        <v>741</v>
      </c>
      <c r="G64" s="145">
        <v>66</v>
      </c>
      <c r="H64" s="178">
        <v>91</v>
      </c>
      <c r="I64" s="134">
        <v>473652.91</v>
      </c>
      <c r="J64" s="134">
        <v>402604.97</v>
      </c>
      <c r="K64" s="134">
        <v>61574.879999999997</v>
      </c>
      <c r="L64" s="134">
        <v>9473.06</v>
      </c>
      <c r="M64" s="166" t="s">
        <v>26</v>
      </c>
      <c r="N64" s="153"/>
    </row>
    <row r="65" spans="1:14" s="152" customFormat="1" ht="250.8" customHeight="1" x14ac:dyDescent="0.35">
      <c r="A65" s="128">
        <v>43</v>
      </c>
      <c r="B65" s="130" t="s">
        <v>742</v>
      </c>
      <c r="C65" s="130" t="s">
        <v>743</v>
      </c>
      <c r="D65" s="130" t="s">
        <v>744</v>
      </c>
      <c r="E65" s="131" t="s">
        <v>720</v>
      </c>
      <c r="F65" s="131" t="s">
        <v>745</v>
      </c>
      <c r="G65" s="145">
        <v>66</v>
      </c>
      <c r="H65" s="178">
        <v>91</v>
      </c>
      <c r="I65" s="134">
        <v>487384.33</v>
      </c>
      <c r="J65" s="134">
        <v>414276.68</v>
      </c>
      <c r="K65" s="134">
        <v>63355.09</v>
      </c>
      <c r="L65" s="134">
        <v>9752.56</v>
      </c>
      <c r="M65" s="166" t="s">
        <v>746</v>
      </c>
    </row>
    <row r="66" spans="1:14" s="152" customFormat="1" ht="52.8" x14ac:dyDescent="0.35">
      <c r="A66" s="128">
        <v>44</v>
      </c>
      <c r="B66" s="130" t="s">
        <v>747</v>
      </c>
      <c r="C66" s="130" t="s">
        <v>748</v>
      </c>
      <c r="D66" s="130" t="s">
        <v>198</v>
      </c>
      <c r="E66" s="131" t="s">
        <v>199</v>
      </c>
      <c r="F66" s="131" t="s">
        <v>34</v>
      </c>
      <c r="G66" s="145">
        <v>65</v>
      </c>
      <c r="H66" s="178">
        <v>94</v>
      </c>
      <c r="I66" s="134">
        <v>1408024.36</v>
      </c>
      <c r="J66" s="134">
        <v>1196820.7</v>
      </c>
      <c r="K66" s="134">
        <v>183029.1</v>
      </c>
      <c r="L66" s="134">
        <v>28229.5</v>
      </c>
      <c r="M66" s="166" t="s">
        <v>100</v>
      </c>
    </row>
    <row r="67" spans="1:14" s="152" customFormat="1" ht="79.2" x14ac:dyDescent="0.35">
      <c r="A67" s="128">
        <v>45</v>
      </c>
      <c r="B67" s="130" t="s">
        <v>749</v>
      </c>
      <c r="C67" s="130" t="s">
        <v>750</v>
      </c>
      <c r="D67" s="130" t="s">
        <v>751</v>
      </c>
      <c r="E67" s="131" t="s">
        <v>34</v>
      </c>
      <c r="F67" s="131" t="s">
        <v>752</v>
      </c>
      <c r="G67" s="145">
        <v>65</v>
      </c>
      <c r="H67" s="178">
        <v>94</v>
      </c>
      <c r="I67" s="134">
        <v>1410770</v>
      </c>
      <c r="J67" s="134">
        <v>1199154.5</v>
      </c>
      <c r="K67" s="134">
        <v>183386</v>
      </c>
      <c r="L67" s="134">
        <v>9752.56</v>
      </c>
      <c r="M67" s="166" t="s">
        <v>100</v>
      </c>
    </row>
    <row r="68" spans="1:14" s="152" customFormat="1" ht="84.6" customHeight="1" x14ac:dyDescent="0.35">
      <c r="A68" s="128">
        <v>46</v>
      </c>
      <c r="B68" s="130" t="s">
        <v>753</v>
      </c>
      <c r="C68" s="130" t="s">
        <v>754</v>
      </c>
      <c r="D68" s="130" t="s">
        <v>755</v>
      </c>
      <c r="E68" s="131" t="s">
        <v>338</v>
      </c>
      <c r="F68" s="131" t="s">
        <v>756</v>
      </c>
      <c r="G68" s="145">
        <v>64.5</v>
      </c>
      <c r="H68" s="178">
        <v>94</v>
      </c>
      <c r="I68" s="134">
        <v>448303.94</v>
      </c>
      <c r="J68" s="134">
        <v>381058.34</v>
      </c>
      <c r="K68" s="134">
        <v>58275.040000000001</v>
      </c>
      <c r="L68" s="134">
        <v>28174.560000000001</v>
      </c>
      <c r="M68" s="166" t="s">
        <v>100</v>
      </c>
    </row>
    <row r="69" spans="1:14" s="152" customFormat="1" ht="39.6" x14ac:dyDescent="0.35">
      <c r="A69" s="128">
        <v>47</v>
      </c>
      <c r="B69" s="130" t="s">
        <v>757</v>
      </c>
      <c r="C69" s="130" t="s">
        <v>758</v>
      </c>
      <c r="D69" s="130" t="s">
        <v>759</v>
      </c>
      <c r="E69" s="131" t="s">
        <v>760</v>
      </c>
      <c r="F69" s="131" t="s">
        <v>34</v>
      </c>
      <c r="G69" s="145">
        <v>63.5</v>
      </c>
      <c r="H69" s="178">
        <v>94</v>
      </c>
      <c r="I69" s="134">
        <v>480921.35</v>
      </c>
      <c r="J69" s="134">
        <v>408783.14</v>
      </c>
      <c r="K69" s="134">
        <v>62514.979999999967</v>
      </c>
      <c r="L69" s="134">
        <v>9623.23</v>
      </c>
      <c r="M69" s="166" t="s">
        <v>100</v>
      </c>
    </row>
    <row r="70" spans="1:14" s="152" customFormat="1" ht="66" x14ac:dyDescent="0.35">
      <c r="A70" s="128">
        <v>48</v>
      </c>
      <c r="B70" s="130" t="s">
        <v>761</v>
      </c>
      <c r="C70" s="130" t="s">
        <v>762</v>
      </c>
      <c r="D70" s="130" t="s">
        <v>460</v>
      </c>
      <c r="E70" s="131" t="s">
        <v>34</v>
      </c>
      <c r="F70" s="131" t="s">
        <v>763</v>
      </c>
      <c r="G70" s="145">
        <v>63</v>
      </c>
      <c r="H70" s="178">
        <v>94</v>
      </c>
      <c r="I70" s="134">
        <v>360279.46</v>
      </c>
      <c r="J70" s="134">
        <v>306237.53999999998</v>
      </c>
      <c r="K70" s="134">
        <v>46832.73</v>
      </c>
      <c r="L70" s="134">
        <v>7209.19</v>
      </c>
      <c r="M70" s="166" t="s">
        <v>100</v>
      </c>
    </row>
    <row r="71" spans="1:14" s="152" customFormat="1" ht="79.2" x14ac:dyDescent="0.35">
      <c r="A71" s="128">
        <v>49</v>
      </c>
      <c r="B71" s="130" t="s">
        <v>764</v>
      </c>
      <c r="C71" s="130" t="s">
        <v>765</v>
      </c>
      <c r="D71" s="130" t="s">
        <v>766</v>
      </c>
      <c r="E71" s="131" t="s">
        <v>767</v>
      </c>
      <c r="F71" s="131" t="s">
        <v>768</v>
      </c>
      <c r="G71" s="145">
        <v>61.5</v>
      </c>
      <c r="H71" s="178">
        <v>94</v>
      </c>
      <c r="I71" s="134">
        <v>479655.05</v>
      </c>
      <c r="J71" s="134">
        <v>407706.78</v>
      </c>
      <c r="K71" s="134">
        <v>62355.8</v>
      </c>
      <c r="L71" s="134">
        <v>9592.4699999999993</v>
      </c>
      <c r="M71" s="166" t="s">
        <v>100</v>
      </c>
      <c r="N71" s="153"/>
    </row>
    <row r="72" spans="1:14" s="152" customFormat="1" ht="39.6" x14ac:dyDescent="0.35">
      <c r="A72" s="128">
        <v>50</v>
      </c>
      <c r="B72" s="130" t="s">
        <v>769</v>
      </c>
      <c r="C72" s="130" t="s">
        <v>770</v>
      </c>
      <c r="D72" s="130" t="s">
        <v>771</v>
      </c>
      <c r="E72" s="131" t="s">
        <v>772</v>
      </c>
      <c r="F72" s="131" t="s">
        <v>34</v>
      </c>
      <c r="G72" s="145">
        <v>61.5</v>
      </c>
      <c r="H72" s="178">
        <v>94</v>
      </c>
      <c r="I72" s="134">
        <v>362972.15999999997</v>
      </c>
      <c r="J72" s="134">
        <v>308526.33</v>
      </c>
      <c r="K72" s="134">
        <v>47182.759999999958</v>
      </c>
      <c r="L72" s="134">
        <v>7263.07</v>
      </c>
      <c r="M72" s="166" t="s">
        <v>100</v>
      </c>
    </row>
    <row r="73" spans="1:14" s="152" customFormat="1" ht="66" x14ac:dyDescent="0.35">
      <c r="A73" s="128">
        <v>51</v>
      </c>
      <c r="B73" s="130" t="s">
        <v>773</v>
      </c>
      <c r="C73" s="130" t="s">
        <v>774</v>
      </c>
      <c r="D73" s="130" t="s">
        <v>775</v>
      </c>
      <c r="E73" s="131" t="s">
        <v>776</v>
      </c>
      <c r="F73" s="131" t="s">
        <v>34</v>
      </c>
      <c r="G73" s="145">
        <v>60.5</v>
      </c>
      <c r="H73" s="178">
        <v>94</v>
      </c>
      <c r="I73" s="134">
        <v>454130.13</v>
      </c>
      <c r="J73" s="134">
        <v>386265.61</v>
      </c>
      <c r="K73" s="134">
        <v>59071.380000000019</v>
      </c>
      <c r="L73" s="134">
        <v>9093.14</v>
      </c>
      <c r="M73" s="166" t="s">
        <v>100</v>
      </c>
    </row>
    <row r="74" spans="1:14" s="152" customFormat="1" ht="26.4" x14ac:dyDescent="0.35">
      <c r="A74" s="128">
        <v>52</v>
      </c>
      <c r="B74" s="130" t="s">
        <v>777</v>
      </c>
      <c r="C74" s="130" t="s">
        <v>778</v>
      </c>
      <c r="D74" s="130" t="s">
        <v>779</v>
      </c>
      <c r="E74" s="131" t="s">
        <v>34</v>
      </c>
      <c r="F74" s="131" t="s">
        <v>780</v>
      </c>
      <c r="G74" s="145">
        <v>60.5</v>
      </c>
      <c r="H74" s="178">
        <v>94</v>
      </c>
      <c r="I74" s="134">
        <v>1097962.1000000001</v>
      </c>
      <c r="J74" s="134">
        <v>933267.78</v>
      </c>
      <c r="K74" s="134">
        <v>142724.1</v>
      </c>
      <c r="L74" s="134">
        <v>21970.22</v>
      </c>
      <c r="M74" s="166" t="s">
        <v>100</v>
      </c>
    </row>
    <row r="75" spans="1:14" s="152" customFormat="1" ht="52.8" x14ac:dyDescent="0.35">
      <c r="A75" s="128">
        <v>53</v>
      </c>
      <c r="B75" s="130" t="s">
        <v>781</v>
      </c>
      <c r="C75" s="130" t="s">
        <v>782</v>
      </c>
      <c r="D75" s="130" t="s">
        <v>368</v>
      </c>
      <c r="E75" s="131" t="s">
        <v>34</v>
      </c>
      <c r="F75" s="131" t="s">
        <v>459</v>
      </c>
      <c r="G75" s="145">
        <v>60.5</v>
      </c>
      <c r="H75" s="178">
        <v>91</v>
      </c>
      <c r="I75" s="134">
        <v>416588.16</v>
      </c>
      <c r="J75" s="134">
        <v>354099.93</v>
      </c>
      <c r="K75" s="134">
        <v>54156.46</v>
      </c>
      <c r="L75" s="134">
        <v>8331.77</v>
      </c>
      <c r="M75" s="166" t="s">
        <v>100</v>
      </c>
    </row>
    <row r="76" spans="1:14" s="152" customFormat="1" ht="39.6" x14ac:dyDescent="0.35">
      <c r="A76" s="128">
        <v>54</v>
      </c>
      <c r="B76" s="130" t="s">
        <v>783</v>
      </c>
      <c r="C76" s="130" t="s">
        <v>784</v>
      </c>
      <c r="D76" s="130" t="s">
        <v>785</v>
      </c>
      <c r="E76" s="131" t="s">
        <v>786</v>
      </c>
      <c r="F76" s="131" t="s">
        <v>787</v>
      </c>
      <c r="G76" s="145">
        <v>60</v>
      </c>
      <c r="H76" s="178">
        <v>94</v>
      </c>
      <c r="I76" s="134">
        <v>1499991.09</v>
      </c>
      <c r="J76" s="134">
        <v>1274992.4099999999</v>
      </c>
      <c r="K76" s="134">
        <v>194983.87</v>
      </c>
      <c r="L76" s="134">
        <v>30014.81</v>
      </c>
      <c r="M76" s="166" t="s">
        <v>100</v>
      </c>
    </row>
    <row r="77" spans="1:14" s="152" customFormat="1" ht="145.19999999999999" x14ac:dyDescent="0.35">
      <c r="A77" s="128">
        <v>55</v>
      </c>
      <c r="B77" s="130" t="s">
        <v>788</v>
      </c>
      <c r="C77" s="130" t="s">
        <v>789</v>
      </c>
      <c r="D77" s="130" t="s">
        <v>700</v>
      </c>
      <c r="E77" s="131" t="s">
        <v>34</v>
      </c>
      <c r="F77" s="179" t="s">
        <v>701</v>
      </c>
      <c r="G77" s="145">
        <v>60</v>
      </c>
      <c r="H77" s="178">
        <v>91</v>
      </c>
      <c r="I77" s="134">
        <v>480588.36</v>
      </c>
      <c r="J77" s="134">
        <v>408500.1</v>
      </c>
      <c r="K77" s="134">
        <v>62471.69</v>
      </c>
      <c r="L77" s="134">
        <v>9616.57</v>
      </c>
      <c r="M77" s="166" t="s">
        <v>100</v>
      </c>
    </row>
    <row r="78" spans="1:14" s="152" customFormat="1" ht="40.200000000000003" thickBot="1" x14ac:dyDescent="0.4">
      <c r="A78" s="167">
        <v>56</v>
      </c>
      <c r="B78" s="169" t="s">
        <v>790</v>
      </c>
      <c r="C78" s="169" t="s">
        <v>791</v>
      </c>
      <c r="D78" s="169" t="s">
        <v>187</v>
      </c>
      <c r="E78" s="168" t="s">
        <v>792</v>
      </c>
      <c r="F78" s="168" t="s">
        <v>34</v>
      </c>
      <c r="G78" s="180">
        <v>60</v>
      </c>
      <c r="H78" s="181">
        <v>91</v>
      </c>
      <c r="I78" s="172">
        <v>1483998.45</v>
      </c>
      <c r="J78" s="172">
        <v>1261398.68</v>
      </c>
      <c r="K78" s="172">
        <v>192904.97</v>
      </c>
      <c r="L78" s="172">
        <v>29694.799999999999</v>
      </c>
      <c r="M78" s="173" t="s">
        <v>100</v>
      </c>
    </row>
    <row r="79" spans="1:14" ht="15" thickBot="1" x14ac:dyDescent="0.35">
      <c r="A79" s="258" t="s">
        <v>156</v>
      </c>
      <c r="B79" s="259"/>
      <c r="C79" s="259"/>
      <c r="D79" s="259"/>
      <c r="E79" s="259"/>
      <c r="F79" s="259"/>
      <c r="G79" s="141"/>
      <c r="H79" s="142"/>
      <c r="I79" s="142">
        <f>SUM(I23:I78)</f>
        <v>44537318.849999994</v>
      </c>
      <c r="J79" s="142">
        <f>SUM(J23:J78)</f>
        <v>37856972.989999995</v>
      </c>
      <c r="K79" s="142">
        <f>SUM(K23:K78)</f>
        <v>5789648.339999998</v>
      </c>
      <c r="L79" s="142">
        <f>SUM(L23:L78)</f>
        <v>865460.16000000015</v>
      </c>
      <c r="M79" s="143"/>
    </row>
    <row r="80" spans="1:14" ht="15" thickBot="1" x14ac:dyDescent="0.35">
      <c r="A80" s="258" t="s">
        <v>514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127"/>
    </row>
    <row r="81" spans="1:15" ht="26.4" x14ac:dyDescent="0.3">
      <c r="A81" s="128">
        <v>1</v>
      </c>
      <c r="B81" s="130" t="s">
        <v>515</v>
      </c>
      <c r="C81" s="130" t="s">
        <v>533</v>
      </c>
      <c r="D81" s="130" t="s">
        <v>464</v>
      </c>
      <c r="E81" s="130" t="s">
        <v>34</v>
      </c>
      <c r="F81" s="144" t="s">
        <v>516</v>
      </c>
      <c r="G81" s="145">
        <v>91</v>
      </c>
      <c r="H81" s="133">
        <v>87</v>
      </c>
      <c r="I81" s="134">
        <v>999791.02</v>
      </c>
      <c r="J81" s="134">
        <v>849822.36</v>
      </c>
      <c r="K81" s="134">
        <v>130007.93</v>
      </c>
      <c r="L81" s="134">
        <v>19960.73</v>
      </c>
      <c r="M81" s="135" t="s">
        <v>26</v>
      </c>
    </row>
    <row r="82" spans="1:15" ht="66" x14ac:dyDescent="0.3">
      <c r="A82" s="128">
        <v>2</v>
      </c>
      <c r="B82" s="130" t="s">
        <v>522</v>
      </c>
      <c r="C82" s="130" t="s">
        <v>523</v>
      </c>
      <c r="D82" s="130" t="s">
        <v>524</v>
      </c>
      <c r="E82" s="130" t="s">
        <v>34</v>
      </c>
      <c r="F82" s="130" t="s">
        <v>525</v>
      </c>
      <c r="G82" s="145">
        <v>90</v>
      </c>
      <c r="H82" s="133">
        <v>87</v>
      </c>
      <c r="I82" s="134">
        <v>1008946.32</v>
      </c>
      <c r="J82" s="134">
        <v>857604.36</v>
      </c>
      <c r="K82" s="134">
        <v>131168.08000000002</v>
      </c>
      <c r="L82" s="134">
        <v>20173.88</v>
      </c>
      <c r="M82" s="135" t="s">
        <v>26</v>
      </c>
      <c r="N82" s="32"/>
      <c r="O82" s="32"/>
    </row>
    <row r="83" spans="1:15" s="183" customFormat="1" ht="92.4" x14ac:dyDescent="0.3">
      <c r="A83" s="154">
        <v>3</v>
      </c>
      <c r="B83" s="156" t="s">
        <v>793</v>
      </c>
      <c r="C83" s="156" t="s">
        <v>794</v>
      </c>
      <c r="D83" s="156" t="s">
        <v>586</v>
      </c>
      <c r="E83" s="156" t="s">
        <v>795</v>
      </c>
      <c r="F83" s="136" t="s">
        <v>796</v>
      </c>
      <c r="G83" s="175">
        <v>83</v>
      </c>
      <c r="H83" s="176">
        <v>87</v>
      </c>
      <c r="I83" s="159">
        <v>348921</v>
      </c>
      <c r="J83" s="159">
        <v>296582.83</v>
      </c>
      <c r="K83" s="159">
        <v>45359.71</v>
      </c>
      <c r="L83" s="159">
        <v>6978.46</v>
      </c>
      <c r="M83" s="165" t="s">
        <v>26</v>
      </c>
      <c r="N83" s="182"/>
    </row>
    <row r="84" spans="1:15" s="183" customFormat="1" ht="66" x14ac:dyDescent="0.3">
      <c r="A84" s="128">
        <v>4</v>
      </c>
      <c r="B84" s="130" t="s">
        <v>797</v>
      </c>
      <c r="C84" s="130" t="s">
        <v>798</v>
      </c>
      <c r="D84" s="130" t="s">
        <v>799</v>
      </c>
      <c r="E84" s="130" t="s">
        <v>800</v>
      </c>
      <c r="F84" s="130" t="s">
        <v>801</v>
      </c>
      <c r="G84" s="145">
        <v>82.5</v>
      </c>
      <c r="H84" s="177">
        <v>87</v>
      </c>
      <c r="I84" s="164">
        <v>949799.45</v>
      </c>
      <c r="J84" s="164">
        <v>807329.52</v>
      </c>
      <c r="K84" s="164">
        <v>123473.93</v>
      </c>
      <c r="L84" s="164">
        <v>18996</v>
      </c>
      <c r="M84" s="165" t="s">
        <v>26</v>
      </c>
    </row>
    <row r="85" spans="1:15" s="183" customFormat="1" ht="79.2" x14ac:dyDescent="0.3">
      <c r="A85" s="128">
        <v>5</v>
      </c>
      <c r="B85" s="130" t="s">
        <v>802</v>
      </c>
      <c r="C85" s="130" t="s">
        <v>803</v>
      </c>
      <c r="D85" s="130" t="s">
        <v>804</v>
      </c>
      <c r="E85" s="130" t="s">
        <v>34</v>
      </c>
      <c r="F85" s="130" t="s">
        <v>187</v>
      </c>
      <c r="G85" s="145">
        <v>77</v>
      </c>
      <c r="H85" s="177">
        <v>87</v>
      </c>
      <c r="I85" s="164">
        <v>916047.52</v>
      </c>
      <c r="J85" s="164">
        <v>778640.38</v>
      </c>
      <c r="K85" s="164">
        <v>119086.19</v>
      </c>
      <c r="L85" s="164">
        <v>18320.95</v>
      </c>
      <c r="M85" s="165" t="s">
        <v>26</v>
      </c>
    </row>
    <row r="86" spans="1:15" s="183" customFormat="1" ht="52.8" x14ac:dyDescent="0.3">
      <c r="A86" s="128">
        <v>6</v>
      </c>
      <c r="B86" s="130" t="s">
        <v>805</v>
      </c>
      <c r="C86" s="130" t="s">
        <v>806</v>
      </c>
      <c r="D86" s="130" t="s">
        <v>705</v>
      </c>
      <c r="E86" s="130" t="s">
        <v>807</v>
      </c>
      <c r="F86" s="130" t="s">
        <v>34</v>
      </c>
      <c r="G86" s="145">
        <v>76</v>
      </c>
      <c r="H86" s="177">
        <v>87</v>
      </c>
      <c r="I86" s="164">
        <v>854258.96</v>
      </c>
      <c r="J86" s="164">
        <v>726120.1</v>
      </c>
      <c r="K86" s="164">
        <v>111045.14</v>
      </c>
      <c r="L86" s="164">
        <v>17093.72</v>
      </c>
      <c r="M86" s="165" t="s">
        <v>26</v>
      </c>
    </row>
    <row r="87" spans="1:15" s="183" customFormat="1" ht="118.8" x14ac:dyDescent="0.3">
      <c r="A87" s="128">
        <v>7</v>
      </c>
      <c r="B87" s="130" t="s">
        <v>808</v>
      </c>
      <c r="C87" s="130" t="s">
        <v>809</v>
      </c>
      <c r="D87" s="130" t="s">
        <v>810</v>
      </c>
      <c r="E87" s="130" t="s">
        <v>811</v>
      </c>
      <c r="F87" s="184" t="s">
        <v>812</v>
      </c>
      <c r="G87" s="145">
        <v>75</v>
      </c>
      <c r="H87" s="177">
        <v>87</v>
      </c>
      <c r="I87" s="164">
        <v>998815.72</v>
      </c>
      <c r="J87" s="164">
        <v>848993.34</v>
      </c>
      <c r="K87" s="164">
        <v>129848.01</v>
      </c>
      <c r="L87" s="164">
        <v>19974.37</v>
      </c>
      <c r="M87" s="165" t="s">
        <v>26</v>
      </c>
    </row>
    <row r="88" spans="1:15" s="183" customFormat="1" ht="52.8" x14ac:dyDescent="0.3">
      <c r="A88" s="128">
        <v>8</v>
      </c>
      <c r="B88" s="130" t="s">
        <v>813</v>
      </c>
      <c r="C88" s="130" t="s">
        <v>814</v>
      </c>
      <c r="D88" s="130" t="s">
        <v>815</v>
      </c>
      <c r="E88" s="130" t="s">
        <v>816</v>
      </c>
      <c r="F88" s="130" t="s">
        <v>34</v>
      </c>
      <c r="G88" s="145">
        <v>73.5</v>
      </c>
      <c r="H88" s="177">
        <v>87</v>
      </c>
      <c r="I88" s="164">
        <v>987468.06</v>
      </c>
      <c r="J88" s="164">
        <v>839347.84</v>
      </c>
      <c r="K88" s="164">
        <v>128370.84</v>
      </c>
      <c r="L88" s="164">
        <v>19749.38</v>
      </c>
      <c r="M88" s="165" t="s">
        <v>26</v>
      </c>
      <c r="N88" s="182"/>
    </row>
    <row r="89" spans="1:15" s="183" customFormat="1" ht="92.4" x14ac:dyDescent="0.3">
      <c r="A89" s="128">
        <v>9</v>
      </c>
      <c r="B89" s="130" t="s">
        <v>817</v>
      </c>
      <c r="C89" s="130" t="s">
        <v>818</v>
      </c>
      <c r="D89" s="130" t="s">
        <v>540</v>
      </c>
      <c r="E89" s="130" t="s">
        <v>819</v>
      </c>
      <c r="F89" s="130" t="s">
        <v>820</v>
      </c>
      <c r="G89" s="145">
        <v>73</v>
      </c>
      <c r="H89" s="178">
        <v>87</v>
      </c>
      <c r="I89" s="134">
        <v>994135.51</v>
      </c>
      <c r="J89" s="134">
        <v>845015.18</v>
      </c>
      <c r="K89" s="134">
        <v>129227.68</v>
      </c>
      <c r="L89" s="134">
        <v>19892.650000000001</v>
      </c>
      <c r="M89" s="166" t="s">
        <v>548</v>
      </c>
    </row>
    <row r="90" spans="1:15" s="183" customFormat="1" ht="145.19999999999999" x14ac:dyDescent="0.3">
      <c r="A90" s="128">
        <v>10</v>
      </c>
      <c r="B90" s="130" t="s">
        <v>821</v>
      </c>
      <c r="C90" s="130" t="s">
        <v>822</v>
      </c>
      <c r="D90" s="130" t="s">
        <v>537</v>
      </c>
      <c r="E90" s="184" t="s">
        <v>823</v>
      </c>
      <c r="F90" s="130" t="s">
        <v>608</v>
      </c>
      <c r="G90" s="145">
        <v>71.5</v>
      </c>
      <c r="H90" s="178">
        <v>87</v>
      </c>
      <c r="I90" s="134">
        <v>941964.18</v>
      </c>
      <c r="J90" s="134">
        <v>800669.55</v>
      </c>
      <c r="K90" s="134">
        <v>122445.93</v>
      </c>
      <c r="L90" s="134">
        <v>18848.7</v>
      </c>
      <c r="M90" s="166" t="s">
        <v>824</v>
      </c>
    </row>
    <row r="91" spans="1:15" s="183" customFormat="1" ht="39.6" x14ac:dyDescent="0.3">
      <c r="A91" s="128">
        <v>11</v>
      </c>
      <c r="B91" s="130" t="s">
        <v>825</v>
      </c>
      <c r="C91" s="130" t="s">
        <v>826</v>
      </c>
      <c r="D91" s="130" t="s">
        <v>442</v>
      </c>
      <c r="E91" s="130" t="s">
        <v>827</v>
      </c>
      <c r="F91" s="130" t="s">
        <v>34</v>
      </c>
      <c r="G91" s="145">
        <v>66</v>
      </c>
      <c r="H91" s="178">
        <v>87</v>
      </c>
      <c r="I91" s="134">
        <v>989404.57</v>
      </c>
      <c r="J91" s="134">
        <v>840993.88</v>
      </c>
      <c r="K91" s="134">
        <v>128612.71</v>
      </c>
      <c r="L91" s="134">
        <v>19797.98</v>
      </c>
      <c r="M91" s="166" t="s">
        <v>26</v>
      </c>
    </row>
    <row r="92" spans="1:15" s="183" customFormat="1" ht="26.4" x14ac:dyDescent="0.3">
      <c r="A92" s="128">
        <v>12</v>
      </c>
      <c r="B92" s="130" t="s">
        <v>828</v>
      </c>
      <c r="C92" s="130" t="s">
        <v>829</v>
      </c>
      <c r="D92" s="130" t="s">
        <v>131</v>
      </c>
      <c r="E92" s="130" t="s">
        <v>792</v>
      </c>
      <c r="F92" s="130" t="s">
        <v>34</v>
      </c>
      <c r="G92" s="145">
        <v>64.5</v>
      </c>
      <c r="H92" s="178">
        <v>87</v>
      </c>
      <c r="I92" s="134">
        <v>910542.15</v>
      </c>
      <c r="J92" s="134">
        <v>773960.82</v>
      </c>
      <c r="K92" s="134">
        <v>118361.39</v>
      </c>
      <c r="L92" s="134">
        <v>18219.939999999999</v>
      </c>
      <c r="M92" s="166" t="s">
        <v>26</v>
      </c>
    </row>
    <row r="93" spans="1:15" s="183" customFormat="1" ht="105.6" x14ac:dyDescent="0.3">
      <c r="A93" s="128">
        <v>13</v>
      </c>
      <c r="B93" s="130" t="s">
        <v>830</v>
      </c>
      <c r="C93" s="130" t="s">
        <v>831</v>
      </c>
      <c r="D93" s="130" t="s">
        <v>832</v>
      </c>
      <c r="E93" s="130" t="s">
        <v>833</v>
      </c>
      <c r="F93" s="130" t="s">
        <v>834</v>
      </c>
      <c r="G93" s="145">
        <v>63</v>
      </c>
      <c r="H93" s="178">
        <v>87</v>
      </c>
      <c r="I93" s="134">
        <v>348687.11</v>
      </c>
      <c r="J93" s="134">
        <v>296384.03999999998</v>
      </c>
      <c r="K93" s="134">
        <v>45325.85</v>
      </c>
      <c r="L93" s="134">
        <v>6977.22</v>
      </c>
      <c r="M93" s="166" t="s">
        <v>835</v>
      </c>
    </row>
    <row r="94" spans="1:15" s="183" customFormat="1" ht="54.6" customHeight="1" x14ac:dyDescent="0.3">
      <c r="A94" s="128">
        <v>14</v>
      </c>
      <c r="B94" s="130" t="s">
        <v>836</v>
      </c>
      <c r="C94" s="130" t="s">
        <v>837</v>
      </c>
      <c r="D94" s="130" t="s">
        <v>660</v>
      </c>
      <c r="E94" s="130" t="s">
        <v>838</v>
      </c>
      <c r="F94" s="130" t="s">
        <v>34</v>
      </c>
      <c r="G94" s="145">
        <v>62</v>
      </c>
      <c r="H94" s="178">
        <v>87</v>
      </c>
      <c r="I94" s="134">
        <v>937151.78</v>
      </c>
      <c r="J94" s="134">
        <v>796579.01</v>
      </c>
      <c r="K94" s="134">
        <v>121820.37</v>
      </c>
      <c r="L94" s="134">
        <v>18752.400000000001</v>
      </c>
      <c r="M94" s="166" t="s">
        <v>26</v>
      </c>
    </row>
    <row r="95" spans="1:15" s="183" customFormat="1" ht="66" x14ac:dyDescent="0.3">
      <c r="A95" s="128">
        <v>15</v>
      </c>
      <c r="B95" s="130" t="s">
        <v>839</v>
      </c>
      <c r="C95" s="130" t="s">
        <v>840</v>
      </c>
      <c r="D95" s="130" t="s">
        <v>841</v>
      </c>
      <c r="E95" s="130" t="s">
        <v>720</v>
      </c>
      <c r="F95" s="130" t="s">
        <v>34</v>
      </c>
      <c r="G95" s="145">
        <v>62</v>
      </c>
      <c r="H95" s="178">
        <v>87</v>
      </c>
      <c r="I95" s="134">
        <v>278390.71999999997</v>
      </c>
      <c r="J95" s="134">
        <v>236632.11</v>
      </c>
      <c r="K95" s="134">
        <v>36188.019999999997</v>
      </c>
      <c r="L95" s="134">
        <v>5570.59</v>
      </c>
      <c r="M95" s="166" t="s">
        <v>842</v>
      </c>
    </row>
    <row r="96" spans="1:15" s="183" customFormat="1" ht="105.6" x14ac:dyDescent="0.3">
      <c r="A96" s="128">
        <v>16</v>
      </c>
      <c r="B96" s="130" t="s">
        <v>843</v>
      </c>
      <c r="C96" s="130" t="s">
        <v>844</v>
      </c>
      <c r="D96" s="130" t="s">
        <v>845</v>
      </c>
      <c r="E96" s="130" t="s">
        <v>846</v>
      </c>
      <c r="F96" s="130" t="s">
        <v>34</v>
      </c>
      <c r="G96" s="145">
        <v>61</v>
      </c>
      <c r="H96" s="177">
        <v>87</v>
      </c>
      <c r="I96" s="164">
        <v>999812.3</v>
      </c>
      <c r="J96" s="164">
        <v>849840.44</v>
      </c>
      <c r="K96" s="164">
        <v>129975.59</v>
      </c>
      <c r="L96" s="164">
        <v>19996.27</v>
      </c>
      <c r="M96" s="165" t="s">
        <v>26</v>
      </c>
      <c r="N96" s="182"/>
    </row>
    <row r="97" spans="1:14" s="183" customFormat="1" ht="39.6" x14ac:dyDescent="0.3">
      <c r="A97" s="185">
        <v>17</v>
      </c>
      <c r="B97" s="130" t="s">
        <v>847</v>
      </c>
      <c r="C97" s="130" t="s">
        <v>848</v>
      </c>
      <c r="D97" s="130" t="s">
        <v>849</v>
      </c>
      <c r="E97" s="130" t="s">
        <v>850</v>
      </c>
      <c r="F97" s="130" t="s">
        <v>34</v>
      </c>
      <c r="G97" s="145">
        <v>60</v>
      </c>
      <c r="H97" s="177">
        <v>87</v>
      </c>
      <c r="I97" s="164">
        <v>617455.77</v>
      </c>
      <c r="J97" s="164">
        <v>524837.39</v>
      </c>
      <c r="K97" s="164">
        <v>80269.25</v>
      </c>
      <c r="L97" s="164">
        <v>12349.13</v>
      </c>
      <c r="M97" s="165" t="s">
        <v>26</v>
      </c>
      <c r="N97" s="182"/>
    </row>
    <row r="98" spans="1:14" s="183" customFormat="1" ht="66.599999999999994" thickBot="1" x14ac:dyDescent="0.35">
      <c r="A98" s="167">
        <v>18</v>
      </c>
      <c r="B98" s="169" t="s">
        <v>851</v>
      </c>
      <c r="C98" s="169" t="s">
        <v>852</v>
      </c>
      <c r="D98" s="169" t="s">
        <v>853</v>
      </c>
      <c r="E98" s="169" t="s">
        <v>34</v>
      </c>
      <c r="F98" s="169" t="s">
        <v>854</v>
      </c>
      <c r="G98" s="180">
        <v>60</v>
      </c>
      <c r="H98" s="186">
        <v>87</v>
      </c>
      <c r="I98" s="187">
        <v>988827.12</v>
      </c>
      <c r="J98" s="187">
        <v>840503.05</v>
      </c>
      <c r="K98" s="187">
        <v>128537.64</v>
      </c>
      <c r="L98" s="187">
        <v>19786.43</v>
      </c>
      <c r="M98" s="165" t="s">
        <v>26</v>
      </c>
    </row>
    <row r="99" spans="1:14" ht="15" thickBot="1" x14ac:dyDescent="0.35">
      <c r="A99" s="260" t="s">
        <v>177</v>
      </c>
      <c r="B99" s="261"/>
      <c r="C99" s="261"/>
      <c r="D99" s="261"/>
      <c r="E99" s="261"/>
      <c r="F99" s="262"/>
      <c r="G99" s="146"/>
      <c r="H99" s="147"/>
      <c r="I99" s="147">
        <f>SUM(I81:I98)</f>
        <v>15070419.26</v>
      </c>
      <c r="J99" s="147">
        <f>SUM(J81:J98)</f>
        <v>12809856.199999999</v>
      </c>
      <c r="K99" s="147">
        <f>SUM(K81:K98)</f>
        <v>1959124.2599999998</v>
      </c>
      <c r="L99" s="147">
        <f>SUM(L81:L98)</f>
        <v>301438.8</v>
      </c>
      <c r="M99" s="148"/>
    </row>
    <row r="100" spans="1:14" ht="15" thickBot="1" x14ac:dyDescent="0.35">
      <c r="A100" s="248" t="s">
        <v>534</v>
      </c>
      <c r="B100" s="249"/>
      <c r="C100" s="249"/>
      <c r="D100" s="249"/>
      <c r="E100" s="249"/>
      <c r="F100" s="250"/>
      <c r="G100" s="149"/>
      <c r="H100" s="149"/>
      <c r="I100" s="150">
        <f>I99+I79+I21</f>
        <v>181102748.41999999</v>
      </c>
      <c r="J100" s="150">
        <f>J99+J79+J21</f>
        <v>153937587.86650002</v>
      </c>
      <c r="K100" s="150">
        <f>K99+K79+K21</f>
        <v>23542374.615599994</v>
      </c>
      <c r="L100" s="150">
        <f>L99+L79+L21</f>
        <v>3953919.2724000001</v>
      </c>
      <c r="M100" s="151"/>
    </row>
  </sheetData>
  <mergeCells count="17">
    <mergeCell ref="G1:G2"/>
    <mergeCell ref="H1:H2"/>
    <mergeCell ref="I1:L1"/>
    <mergeCell ref="A100:F100"/>
    <mergeCell ref="M1:M2"/>
    <mergeCell ref="A3:L3"/>
    <mergeCell ref="A22:L22"/>
    <mergeCell ref="A1:A2"/>
    <mergeCell ref="B1:B2"/>
    <mergeCell ref="C1:C2"/>
    <mergeCell ref="D1:D2"/>
    <mergeCell ref="E1:E2"/>
    <mergeCell ref="F1:F2"/>
    <mergeCell ref="A21:F21"/>
    <mergeCell ref="A79:F79"/>
    <mergeCell ref="A80:L80"/>
    <mergeCell ref="A99:F99"/>
  </mergeCells>
  <pageMargins left="0.45" right="0.45" top="0.5" bottom="0.25" header="0.3" footer="0.3"/>
  <pageSetup paperSize="9" scale="72" fitToHeight="0" orientation="landscape" r:id="rId1"/>
  <rowBreaks count="5" manualBreakCount="5">
    <brk id="21" max="16383" man="1"/>
    <brk id="41" max="12" man="1"/>
    <brk id="53" max="12" man="1"/>
    <brk id="79" max="16383" man="1"/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call - soft projects  PA123</vt:lpstr>
      <vt:lpstr> 1st call - hard projects PA123</vt:lpstr>
      <vt:lpstr>2nd call - soft&amp;hard PA45</vt:lpstr>
      <vt:lpstr>3rd call - soft&amp;hard PA123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2018-04-02T08:12:27Z</dcterms:modified>
</cp:coreProperties>
</file>