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L15" i="5" l="1"/>
  <c r="K15" i="5"/>
  <c r="J15" i="5"/>
  <c r="I15" i="5"/>
  <c r="L7" i="5"/>
  <c r="K7" i="5"/>
  <c r="J7" i="5"/>
  <c r="I7" i="5"/>
  <c r="L6" i="5"/>
  <c r="K6" i="5"/>
  <c r="J6" i="5"/>
  <c r="L5" i="5"/>
  <c r="K5" i="5"/>
  <c r="J5" i="5"/>
  <c r="L14" i="5" l="1"/>
  <c r="K14" i="5"/>
  <c r="J14" i="5"/>
  <c r="I14" i="5"/>
  <c r="L10" i="5"/>
  <c r="K10" i="5"/>
  <c r="J10" i="5"/>
  <c r="I10" i="5"/>
  <c r="J47" i="1" l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Q17" i="2" l="1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<sst xmlns="http://schemas.openxmlformats.org/spreadsheetml/2006/main" count="802" uniqueCount="535">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</sst>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3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4" fontId="11" fillId="3" borderId="42" xfId="0" applyNumberFormat="1" applyFont="1" applyFill="1" applyBorder="1" applyAlignment="1">
      <alignment vertical="center"/>
    </xf>
    <xf numFmtId="0" fontId="11" fillId="3" borderId="13" xfId="0" applyFont="1" applyFill="1" applyBorder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35" t="s">
        <v>0</v>
      </c>
      <c r="B1" s="126" t="s">
        <v>1</v>
      </c>
      <c r="C1" s="126" t="s">
        <v>2</v>
      </c>
      <c r="D1" s="126" t="s">
        <v>3</v>
      </c>
      <c r="E1" s="126" t="s">
        <v>4</v>
      </c>
      <c r="F1" s="126" t="s">
        <v>5</v>
      </c>
      <c r="G1" s="126" t="s">
        <v>6</v>
      </c>
      <c r="H1" s="126" t="s">
        <v>7</v>
      </c>
      <c r="I1" s="127" t="s">
        <v>8</v>
      </c>
      <c r="J1" s="128"/>
      <c r="K1" s="128"/>
      <c r="L1" s="128"/>
      <c r="M1" s="128"/>
      <c r="N1" s="128"/>
      <c r="O1" s="128"/>
      <c r="P1" s="128"/>
      <c r="Q1" s="129"/>
      <c r="R1" s="93"/>
      <c r="S1" s="130" t="s">
        <v>9</v>
      </c>
    </row>
    <row r="2" spans="1:21" ht="95.25" customHeight="1" x14ac:dyDescent="0.3">
      <c r="A2" s="135"/>
      <c r="B2" s="126"/>
      <c r="C2" s="126"/>
      <c r="D2" s="126"/>
      <c r="E2" s="126"/>
      <c r="F2" s="126"/>
      <c r="G2" s="126"/>
      <c r="H2" s="126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131"/>
    </row>
    <row r="3" spans="1:21" ht="24" customHeight="1" x14ac:dyDescent="0.3">
      <c r="A3" s="132" t="s">
        <v>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3"/>
    </row>
    <row r="4" spans="1:21" ht="24.75" customHeight="1" x14ac:dyDescent="0.3">
      <c r="A4" s="132" t="s">
        <v>21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32" t="s">
        <v>32</v>
      </c>
      <c r="B7" s="133"/>
      <c r="C7" s="133"/>
      <c r="D7" s="133"/>
      <c r="E7" s="133"/>
      <c r="F7" s="134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32" t="s">
        <v>33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32" t="s">
        <v>35</v>
      </c>
      <c r="B10" s="133"/>
      <c r="C10" s="133"/>
      <c r="D10" s="133"/>
      <c r="E10" s="133"/>
      <c r="F10" s="134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32" t="s">
        <v>36</v>
      </c>
      <c r="B11" s="133"/>
      <c r="C11" s="133"/>
      <c r="D11" s="133"/>
      <c r="E11" s="133"/>
      <c r="F11" s="134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32" t="s">
        <v>37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3"/>
    </row>
    <row r="13" spans="1:21" ht="24.75" customHeight="1" x14ac:dyDescent="0.3">
      <c r="A13" s="132" t="s">
        <v>38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3" customFormat="1" ht="57.6" x14ac:dyDescent="0.3">
      <c r="A29" s="118">
        <v>16</v>
      </c>
      <c r="B29" s="119" t="s">
        <v>97</v>
      </c>
      <c r="C29" s="119" t="s">
        <v>98</v>
      </c>
      <c r="D29" s="119" t="s">
        <v>73</v>
      </c>
      <c r="E29" s="119" t="s">
        <v>99</v>
      </c>
      <c r="F29" s="119" t="s">
        <v>71</v>
      </c>
      <c r="G29" s="124">
        <v>67.5</v>
      </c>
      <c r="H29" s="125">
        <v>85</v>
      </c>
      <c r="I29" s="120">
        <v>601996.28</v>
      </c>
      <c r="J29" s="120"/>
      <c r="K29" s="120">
        <f t="shared" si="2"/>
        <v>511696.83799999999</v>
      </c>
      <c r="L29" s="120"/>
      <c r="M29" s="120"/>
      <c r="N29" s="120"/>
      <c r="O29" s="120">
        <f t="shared" si="3"/>
        <v>78259.516400000008</v>
      </c>
      <c r="P29" s="120"/>
      <c r="Q29" s="120">
        <f t="shared" si="4"/>
        <v>12039.9256</v>
      </c>
      <c r="R29" s="120"/>
      <c r="S29" s="121" t="s">
        <v>26</v>
      </c>
      <c r="T29" s="122"/>
      <c r="U29" s="122"/>
    </row>
    <row r="30" spans="1:21" s="123" customFormat="1" ht="43.2" x14ac:dyDescent="0.3">
      <c r="A30" s="118">
        <v>17</v>
      </c>
      <c r="B30" s="119" t="s">
        <v>101</v>
      </c>
      <c r="C30" s="119" t="s">
        <v>102</v>
      </c>
      <c r="D30" s="119" t="s">
        <v>103</v>
      </c>
      <c r="E30" s="119" t="s">
        <v>72</v>
      </c>
      <c r="F30" s="119"/>
      <c r="G30" s="124">
        <v>66</v>
      </c>
      <c r="H30" s="125">
        <v>94</v>
      </c>
      <c r="I30" s="120">
        <v>363565.7</v>
      </c>
      <c r="J30" s="120"/>
      <c r="K30" s="120">
        <f t="shared" si="2"/>
        <v>309030.84500000003</v>
      </c>
      <c r="L30" s="120"/>
      <c r="M30" s="120"/>
      <c r="N30" s="120"/>
      <c r="O30" s="120">
        <f t="shared" si="3"/>
        <v>47263.541000000005</v>
      </c>
      <c r="P30" s="120"/>
      <c r="Q30" s="120">
        <f t="shared" si="4"/>
        <v>7271.3140000000003</v>
      </c>
      <c r="R30" s="120"/>
      <c r="S30" s="121" t="s">
        <v>26</v>
      </c>
      <c r="T30" s="122"/>
      <c r="U30" s="122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18">
        <v>19</v>
      </c>
      <c r="B32" s="119" t="s">
        <v>106</v>
      </c>
      <c r="C32" s="119" t="s">
        <v>107</v>
      </c>
      <c r="D32" s="119" t="s">
        <v>108</v>
      </c>
      <c r="E32" s="119" t="s">
        <v>109</v>
      </c>
      <c r="F32" s="119"/>
      <c r="G32" s="124">
        <v>65</v>
      </c>
      <c r="H32" s="125">
        <v>94</v>
      </c>
      <c r="I32" s="120">
        <v>927792.47</v>
      </c>
      <c r="J32" s="120"/>
      <c r="K32" s="120">
        <f t="shared" si="2"/>
        <v>788623.59950000001</v>
      </c>
      <c r="L32" s="120"/>
      <c r="M32" s="120"/>
      <c r="N32" s="120"/>
      <c r="O32" s="120">
        <f t="shared" si="3"/>
        <v>120613.0211</v>
      </c>
      <c r="P32" s="120"/>
      <c r="Q32" s="120">
        <f t="shared" si="4"/>
        <v>18555.849399999999</v>
      </c>
      <c r="R32" s="120"/>
      <c r="S32" s="121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32" t="s">
        <v>145</v>
      </c>
      <c r="B41" s="133"/>
      <c r="C41" s="133"/>
      <c r="D41" s="133"/>
      <c r="E41" s="133"/>
      <c r="F41" s="134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32" t="s">
        <v>146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32" t="s">
        <v>155</v>
      </c>
      <c r="B45" s="133"/>
      <c r="C45" s="133"/>
      <c r="D45" s="133"/>
      <c r="E45" s="133"/>
      <c r="F45" s="134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142" t="s">
        <v>156</v>
      </c>
      <c r="B46" s="143"/>
      <c r="C46" s="143"/>
      <c r="D46" s="143"/>
      <c r="E46" s="143"/>
      <c r="F46" s="144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142" t="s">
        <v>178</v>
      </c>
      <c r="B47" s="143"/>
      <c r="C47" s="143"/>
      <c r="D47" s="143"/>
      <c r="E47" s="143"/>
      <c r="F47" s="143"/>
      <c r="G47" s="143"/>
      <c r="H47" s="144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x14ac:dyDescent="0.3">
      <c r="A48" s="142" t="s">
        <v>179</v>
      </c>
      <c r="B48" s="143"/>
      <c r="C48" s="143"/>
      <c r="D48" s="143"/>
      <c r="E48" s="143"/>
      <c r="F48" s="143"/>
      <c r="G48" s="143"/>
      <c r="H48" s="144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3">
      <c r="A49" s="132" t="s">
        <v>157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32" t="s">
        <v>158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32" t="s">
        <v>176</v>
      </c>
      <c r="B55" s="133"/>
      <c r="C55" s="133"/>
      <c r="D55" s="133"/>
      <c r="E55" s="133"/>
      <c r="F55" s="134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42" t="s">
        <v>177</v>
      </c>
      <c r="B56" s="143"/>
      <c r="C56" s="143"/>
      <c r="D56" s="143"/>
      <c r="E56" s="143"/>
      <c r="F56" s="144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36" t="s">
        <v>500</v>
      </c>
      <c r="B57" s="137"/>
      <c r="C57" s="137"/>
      <c r="D57" s="137"/>
      <c r="E57" s="137"/>
      <c r="F57" s="138"/>
      <c r="G57" s="101"/>
      <c r="H57" s="101"/>
      <c r="I57" s="102">
        <f>I11+I47+I56</f>
        <v>19447151.329999998</v>
      </c>
      <c r="J57" s="102" t="e">
        <f t="shared" ref="J57:K57" si="11">J11+J47+J56</f>
        <v>#REF!</v>
      </c>
      <c r="K57" s="102">
        <f t="shared" si="11"/>
        <v>16530078.6305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2528129.6729000001</v>
      </c>
      <c r="P57" s="102">
        <f t="shared" ref="P57" si="16">P11+P47+P56</f>
        <v>0</v>
      </c>
      <c r="Q57" s="102">
        <f t="shared" ref="Q57" si="17">Q11+Q47+Q56</f>
        <v>388943.02659999998</v>
      </c>
      <c r="R57" s="101"/>
      <c r="S57" s="101"/>
    </row>
    <row r="58" spans="1:23" x14ac:dyDescent="0.3">
      <c r="A58" s="136" t="s">
        <v>499</v>
      </c>
      <c r="B58" s="137"/>
      <c r="C58" s="137"/>
      <c r="D58" s="137"/>
      <c r="E58" s="137"/>
      <c r="F58" s="138"/>
      <c r="G58" s="103"/>
      <c r="H58" s="103"/>
      <c r="I58" s="104">
        <f>I48</f>
        <v>5256577.95</v>
      </c>
      <c r="J58" s="104">
        <f t="shared" ref="J58:Q58" si="18">J48</f>
        <v>0</v>
      </c>
      <c r="K58" s="104">
        <f t="shared" si="18"/>
        <v>4468091.2575000003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683355.13350000011</v>
      </c>
      <c r="P58" s="104">
        <f t="shared" si="18"/>
        <v>0</v>
      </c>
      <c r="Q58" s="104">
        <f t="shared" si="18"/>
        <v>105131.55900000001</v>
      </c>
      <c r="R58" s="103"/>
      <c r="S58" s="103"/>
    </row>
    <row r="59" spans="1:23" x14ac:dyDescent="0.3">
      <c r="A59" s="139" t="s">
        <v>503</v>
      </c>
      <c r="B59" s="140"/>
      <c r="C59" s="140"/>
      <c r="D59" s="140"/>
      <c r="E59" s="140"/>
      <c r="F59" s="141"/>
      <c r="G59" s="103"/>
      <c r="H59" s="103"/>
      <c r="I59" s="104">
        <f>I57+I58</f>
        <v>24703729.279999997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A59:F59"/>
    <mergeCell ref="A46:F46"/>
    <mergeCell ref="A49:R49"/>
    <mergeCell ref="A55:F55"/>
    <mergeCell ref="A56:F56"/>
    <mergeCell ref="A47:H47"/>
    <mergeCell ref="A48:H48"/>
    <mergeCell ref="A50:R50"/>
    <mergeCell ref="A42:R42"/>
    <mergeCell ref="A45:F45"/>
    <mergeCell ref="A13:R13"/>
    <mergeCell ref="A57:F57"/>
    <mergeCell ref="A58:F58"/>
    <mergeCell ref="A12:R12"/>
    <mergeCell ref="A41:F41"/>
    <mergeCell ref="A7:F7"/>
    <mergeCell ref="A8:R8"/>
    <mergeCell ref="A10:F10"/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56" t="s">
        <v>0</v>
      </c>
      <c r="B1" s="145" t="s">
        <v>1</v>
      </c>
      <c r="C1" s="145" t="s">
        <v>2</v>
      </c>
      <c r="D1" s="145" t="s">
        <v>3</v>
      </c>
      <c r="E1" s="145" t="s">
        <v>4</v>
      </c>
      <c r="F1" s="145" t="s">
        <v>5</v>
      </c>
      <c r="G1" s="145" t="s">
        <v>6</v>
      </c>
      <c r="H1" s="145" t="s">
        <v>7</v>
      </c>
      <c r="I1" s="147" t="s">
        <v>8</v>
      </c>
      <c r="J1" s="148"/>
      <c r="K1" s="148"/>
      <c r="L1" s="148"/>
      <c r="M1" s="148"/>
      <c r="N1" s="148"/>
      <c r="O1" s="148"/>
      <c r="P1" s="148"/>
      <c r="Q1" s="149"/>
      <c r="R1" s="38"/>
      <c r="S1" s="150" t="s">
        <v>9</v>
      </c>
    </row>
    <row r="2" spans="1:21" ht="95.25" customHeight="1" thickBot="1" x14ac:dyDescent="0.35">
      <c r="A2" s="157"/>
      <c r="B2" s="146"/>
      <c r="C2" s="146"/>
      <c r="D2" s="146"/>
      <c r="E2" s="146"/>
      <c r="F2" s="146"/>
      <c r="G2" s="146"/>
      <c r="H2" s="146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151"/>
    </row>
    <row r="3" spans="1:21" ht="24" customHeight="1" thickBot="1" x14ac:dyDescent="0.35">
      <c r="A3" s="152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1"/>
    </row>
    <row r="4" spans="1:21" ht="24.75" customHeight="1" x14ac:dyDescent="0.3">
      <c r="A4" s="131" t="s">
        <v>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135" t="s">
        <v>32</v>
      </c>
      <c r="B9" s="135"/>
      <c r="C9" s="135"/>
      <c r="D9" s="135"/>
      <c r="E9" s="135"/>
      <c r="F9" s="135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135" t="s">
        <v>33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130" t="s">
        <v>35</v>
      </c>
      <c r="B12" s="130"/>
      <c r="C12" s="130"/>
      <c r="D12" s="130"/>
      <c r="E12" s="130"/>
      <c r="F12" s="130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154" t="s">
        <v>36</v>
      </c>
      <c r="B13" s="155"/>
      <c r="C13" s="155"/>
      <c r="D13" s="155"/>
      <c r="E13" s="155"/>
      <c r="F13" s="155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154" t="s">
        <v>37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41"/>
    </row>
    <row r="15" spans="1:21" ht="24.75" customHeight="1" x14ac:dyDescent="0.3">
      <c r="A15" s="131" t="s">
        <v>38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135" t="s">
        <v>145</v>
      </c>
      <c r="B19" s="135"/>
      <c r="C19" s="135"/>
      <c r="D19" s="135"/>
      <c r="E19" s="135"/>
      <c r="F19" s="135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135" t="s">
        <v>146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168" t="s">
        <v>155</v>
      </c>
      <c r="B22" s="169"/>
      <c r="C22" s="169"/>
      <c r="D22" s="169"/>
      <c r="E22" s="169"/>
      <c r="F22" s="170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161" t="s">
        <v>156</v>
      </c>
      <c r="B23" s="162"/>
      <c r="C23" s="162"/>
      <c r="D23" s="162"/>
      <c r="E23" s="162"/>
      <c r="F23" s="163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152" t="s">
        <v>157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171" t="s">
        <v>158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158" t="s">
        <v>176</v>
      </c>
      <c r="B34" s="159"/>
      <c r="C34" s="159"/>
      <c r="D34" s="159"/>
      <c r="E34" s="159"/>
      <c r="F34" s="160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161" t="s">
        <v>177</v>
      </c>
      <c r="B35" s="162"/>
      <c r="C35" s="162"/>
      <c r="D35" s="162"/>
      <c r="E35" s="162"/>
      <c r="F35" s="163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164" t="s">
        <v>251</v>
      </c>
      <c r="B36" s="165"/>
      <c r="C36" s="165"/>
      <c r="D36" s="165"/>
      <c r="E36" s="165"/>
      <c r="F36" s="166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23" x14ac:dyDescent="0.3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  <mergeCell ref="A14:R14"/>
    <mergeCell ref="A34:F34"/>
    <mergeCell ref="A9:F9"/>
    <mergeCell ref="A10:R10"/>
    <mergeCell ref="A12:F12"/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156" t="s">
        <v>0</v>
      </c>
      <c r="B1" s="145" t="s">
        <v>1</v>
      </c>
      <c r="C1" s="145" t="s">
        <v>2</v>
      </c>
      <c r="D1" s="145" t="s">
        <v>3</v>
      </c>
      <c r="E1" s="145" t="s">
        <v>4</v>
      </c>
      <c r="F1" s="145" t="s">
        <v>5</v>
      </c>
      <c r="G1" s="145" t="s">
        <v>6</v>
      </c>
      <c r="H1" s="145" t="s">
        <v>7</v>
      </c>
      <c r="I1" s="147" t="s">
        <v>8</v>
      </c>
      <c r="J1" s="148"/>
      <c r="K1" s="148"/>
      <c r="L1" s="149"/>
      <c r="M1" s="150" t="s">
        <v>9</v>
      </c>
    </row>
    <row r="2" spans="1:15" ht="95.25" customHeight="1" thickBot="1" x14ac:dyDescent="0.35">
      <c r="A2" s="157"/>
      <c r="B2" s="146"/>
      <c r="C2" s="146"/>
      <c r="D2" s="146"/>
      <c r="E2" s="146"/>
      <c r="F2" s="146"/>
      <c r="G2" s="146"/>
      <c r="H2" s="146"/>
      <c r="I2" s="39" t="s">
        <v>10</v>
      </c>
      <c r="J2" s="39" t="s">
        <v>12</v>
      </c>
      <c r="K2" s="39" t="s">
        <v>16</v>
      </c>
      <c r="L2" s="39" t="s">
        <v>18</v>
      </c>
      <c r="M2" s="151"/>
    </row>
    <row r="3" spans="1:15" ht="24" customHeight="1" thickBot="1" x14ac:dyDescent="0.35">
      <c r="A3" s="152" t="s">
        <v>252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5" customFormat="1" ht="28.8" customHeight="1" thickBot="1" x14ac:dyDescent="0.35">
      <c r="A37" s="109" t="s">
        <v>506</v>
      </c>
      <c r="B37" s="110" t="s">
        <v>396</v>
      </c>
      <c r="C37" s="111" t="s">
        <v>397</v>
      </c>
      <c r="D37" s="111" t="s">
        <v>398</v>
      </c>
      <c r="E37" s="110" t="s">
        <v>399</v>
      </c>
      <c r="F37" s="110" t="s">
        <v>318</v>
      </c>
      <c r="G37" s="81">
        <v>60</v>
      </c>
      <c r="H37" s="112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3" t="s">
        <v>26</v>
      </c>
      <c r="N37" s="114"/>
      <c r="O37" s="114"/>
    </row>
    <row r="38" spans="1:15" ht="15" thickBot="1" x14ac:dyDescent="0.35">
      <c r="A38" s="154" t="s">
        <v>401</v>
      </c>
      <c r="B38" s="155"/>
      <c r="C38" s="155"/>
      <c r="D38" s="155"/>
      <c r="E38" s="155"/>
      <c r="F38" s="155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154" t="s">
        <v>497</v>
      </c>
      <c r="B39" s="155"/>
      <c r="C39" s="155"/>
      <c r="D39" s="155"/>
      <c r="E39" s="155"/>
      <c r="F39" s="155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5">
      <c r="A40" s="152" t="s">
        <v>498</v>
      </c>
      <c r="B40" s="153"/>
      <c r="C40" s="153"/>
      <c r="D40" s="153"/>
      <c r="E40" s="153"/>
      <c r="F40" s="173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3">
      <c r="A41" s="177" t="s">
        <v>402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154" t="s">
        <v>403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161" t="s">
        <v>494</v>
      </c>
      <c r="B66" s="162"/>
      <c r="C66" s="162"/>
      <c r="D66" s="162"/>
      <c r="E66" s="162"/>
      <c r="F66" s="163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161" t="s">
        <v>495</v>
      </c>
      <c r="B67" s="162"/>
      <c r="C67" s="162"/>
      <c r="D67" s="162"/>
      <c r="E67" s="162"/>
      <c r="F67" s="163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5" thickBot="1" x14ac:dyDescent="0.35">
      <c r="A68" s="161" t="s">
        <v>496</v>
      </c>
      <c r="B68" s="162"/>
      <c r="C68" s="162"/>
      <c r="D68" s="162"/>
      <c r="E68" s="162"/>
      <c r="F68" s="163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178" t="s">
        <v>501</v>
      </c>
      <c r="B69" s="179"/>
      <c r="C69" s="179"/>
      <c r="D69" s="179"/>
      <c r="E69" s="179"/>
      <c r="F69" s="180"/>
      <c r="G69" s="116"/>
      <c r="H69" s="116"/>
      <c r="I69" s="117">
        <f t="shared" ref="I69:L70" si="2">I39+I67</f>
        <v>28980023.68</v>
      </c>
      <c r="J69" s="117">
        <f t="shared" si="2"/>
        <v>24633020.200000003</v>
      </c>
      <c r="K69" s="117">
        <f t="shared" si="2"/>
        <v>3767403.0700000003</v>
      </c>
      <c r="L69" s="117">
        <f t="shared" si="2"/>
        <v>579600.51</v>
      </c>
      <c r="M69" s="116"/>
    </row>
    <row r="70" spans="1:15" ht="15" customHeight="1" x14ac:dyDescent="0.3">
      <c r="A70" s="174" t="s">
        <v>502</v>
      </c>
      <c r="B70" s="175"/>
      <c r="C70" s="175"/>
      <c r="D70" s="175"/>
      <c r="E70" s="175"/>
      <c r="F70" s="176"/>
      <c r="G70" s="105"/>
      <c r="H70" s="105"/>
      <c r="I70" s="106">
        <f t="shared" si="2"/>
        <v>5344913.07</v>
      </c>
      <c r="J70" s="106">
        <f t="shared" si="2"/>
        <v>4543176.12</v>
      </c>
      <c r="K70" s="106">
        <f t="shared" si="2"/>
        <v>694838.70000000007</v>
      </c>
      <c r="L70" s="106">
        <f t="shared" si="2"/>
        <v>106898.26000000001</v>
      </c>
      <c r="M70" s="105"/>
    </row>
    <row r="71" spans="1:15" x14ac:dyDescent="0.3">
      <c r="A71" s="174" t="s">
        <v>504</v>
      </c>
      <c r="B71" s="175"/>
      <c r="C71" s="175"/>
      <c r="D71" s="175"/>
      <c r="E71" s="175"/>
      <c r="F71" s="176"/>
      <c r="G71" s="107"/>
      <c r="H71" s="107"/>
      <c r="I71" s="108">
        <f>I69+I70</f>
        <v>34324936.75</v>
      </c>
      <c r="J71" s="108">
        <f t="shared" ref="J71:L71" si="3">J69+J70</f>
        <v>29176196.320000004</v>
      </c>
      <c r="K71" s="108">
        <f t="shared" si="3"/>
        <v>4462241.7700000005</v>
      </c>
      <c r="L71" s="108">
        <f t="shared" si="3"/>
        <v>686498.77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  <mergeCell ref="G1:G2"/>
    <mergeCell ref="H1:H2"/>
    <mergeCell ref="I1:L1"/>
    <mergeCell ref="M1:M2"/>
    <mergeCell ref="A3:L3"/>
    <mergeCell ref="A39:F39"/>
    <mergeCell ref="A38:F38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B6" zoomScaleNormal="100" workbookViewId="0">
      <selection activeCell="I16" sqref="I16"/>
    </sheetView>
  </sheetViews>
  <sheetFormatPr defaultRowHeight="14.4" x14ac:dyDescent="0.3"/>
  <cols>
    <col min="1" max="1" width="7.21875" customWidth="1"/>
    <col min="2" max="2" width="8.6640625" customWidth="1"/>
    <col min="3" max="3" width="15.5546875" customWidth="1"/>
    <col min="4" max="4" width="13.109375" customWidth="1"/>
    <col min="5" max="5" width="12.5546875" customWidth="1"/>
    <col min="6" max="6" width="12.44140625" customWidth="1"/>
    <col min="7" max="7" width="8.109375" customWidth="1"/>
    <col min="8" max="8" width="10.5546875" customWidth="1"/>
    <col min="9" max="9" width="13.33203125" customWidth="1"/>
    <col min="10" max="11" width="13.44140625" customWidth="1"/>
    <col min="12" max="12" width="13.109375" customWidth="1"/>
    <col min="13" max="13" width="9.88671875" customWidth="1"/>
  </cols>
  <sheetData>
    <row r="1" spans="1:15" ht="18.600000000000001" customHeight="1" x14ac:dyDescent="0.3">
      <c r="A1" s="181" t="s">
        <v>0</v>
      </c>
      <c r="B1" s="182" t="s">
        <v>1</v>
      </c>
      <c r="C1" s="182" t="s">
        <v>2</v>
      </c>
      <c r="D1" s="182" t="s">
        <v>3</v>
      </c>
      <c r="E1" s="182" t="s">
        <v>4</v>
      </c>
      <c r="F1" s="182" t="s">
        <v>5</v>
      </c>
      <c r="G1" s="182" t="s">
        <v>6</v>
      </c>
      <c r="H1" s="182" t="s">
        <v>7</v>
      </c>
      <c r="I1" s="183" t="s">
        <v>507</v>
      </c>
      <c r="J1" s="184"/>
      <c r="K1" s="184"/>
      <c r="L1" s="185"/>
      <c r="M1" s="186" t="s">
        <v>9</v>
      </c>
    </row>
    <row r="2" spans="1:15" ht="40.200000000000003" thickBot="1" x14ac:dyDescent="0.35">
      <c r="A2" s="187"/>
      <c r="B2" s="188"/>
      <c r="C2" s="188"/>
      <c r="D2" s="188"/>
      <c r="E2" s="188"/>
      <c r="F2" s="188"/>
      <c r="G2" s="188"/>
      <c r="H2" s="188"/>
      <c r="I2" s="189" t="s">
        <v>10</v>
      </c>
      <c r="J2" s="189" t="s">
        <v>12</v>
      </c>
      <c r="K2" s="189" t="s">
        <v>16</v>
      </c>
      <c r="L2" s="189" t="s">
        <v>18</v>
      </c>
      <c r="M2" s="190"/>
    </row>
    <row r="3" spans="1:15" ht="15" thickBot="1" x14ac:dyDescent="0.35">
      <c r="A3" s="191" t="s">
        <v>517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5" ht="66" x14ac:dyDescent="0.3">
      <c r="A4" s="194">
        <v>1</v>
      </c>
      <c r="B4" s="195" t="s">
        <v>518</v>
      </c>
      <c r="C4" s="196" t="s">
        <v>519</v>
      </c>
      <c r="D4" s="196" t="s">
        <v>520</v>
      </c>
      <c r="E4" s="197" t="s">
        <v>34</v>
      </c>
      <c r="F4" s="197" t="s">
        <v>521</v>
      </c>
      <c r="G4" s="198">
        <v>89</v>
      </c>
      <c r="H4" s="199">
        <v>34</v>
      </c>
      <c r="I4" s="200">
        <v>7997947.7699999996</v>
      </c>
      <c r="J4" s="200">
        <v>6798255.6044999994</v>
      </c>
      <c r="K4" s="200">
        <v>1039733.21</v>
      </c>
      <c r="L4" s="200">
        <v>159958.96</v>
      </c>
      <c r="M4" s="201" t="s">
        <v>26</v>
      </c>
      <c r="N4" s="32"/>
      <c r="O4" s="32"/>
    </row>
    <row r="5" spans="1:15" ht="79.2" x14ac:dyDescent="0.3">
      <c r="A5" s="194">
        <v>2</v>
      </c>
      <c r="B5" s="195" t="s">
        <v>526</v>
      </c>
      <c r="C5" s="196" t="s">
        <v>527</v>
      </c>
      <c r="D5" s="196" t="s">
        <v>528</v>
      </c>
      <c r="E5" s="197" t="s">
        <v>34</v>
      </c>
      <c r="F5" s="197" t="s">
        <v>529</v>
      </c>
      <c r="G5" s="198">
        <v>86</v>
      </c>
      <c r="H5" s="199">
        <v>34</v>
      </c>
      <c r="I5" s="200">
        <v>7988762.8300000001</v>
      </c>
      <c r="J5" s="200">
        <f>I5*85%</f>
        <v>6790448.4055000003</v>
      </c>
      <c r="K5" s="200">
        <f>I5*13%</f>
        <v>1038539.1679</v>
      </c>
      <c r="L5" s="200">
        <f>I5*2%</f>
        <v>159775.25659999999</v>
      </c>
      <c r="M5" s="201" t="s">
        <v>26</v>
      </c>
      <c r="N5" s="32"/>
      <c r="O5" s="32"/>
    </row>
    <row r="6" spans="1:15" ht="40.200000000000003" thickBot="1" x14ac:dyDescent="0.35">
      <c r="A6" s="202">
        <v>3</v>
      </c>
      <c r="B6" s="203" t="s">
        <v>530</v>
      </c>
      <c r="C6" s="203" t="s">
        <v>531</v>
      </c>
      <c r="D6" s="203" t="s">
        <v>456</v>
      </c>
      <c r="E6" s="203" t="s">
        <v>34</v>
      </c>
      <c r="F6" s="204" t="s">
        <v>532</v>
      </c>
      <c r="G6" s="205">
        <v>85.5</v>
      </c>
      <c r="H6" s="206">
        <v>34</v>
      </c>
      <c r="I6" s="207">
        <v>7896728.29</v>
      </c>
      <c r="J6" s="207">
        <f>I6*85%</f>
        <v>6712219.0465000002</v>
      </c>
      <c r="K6" s="207">
        <f>I6*13%</f>
        <v>1026574.6777</v>
      </c>
      <c r="L6" s="207">
        <f>I6*2%</f>
        <v>157934.56580000001</v>
      </c>
      <c r="M6" s="208" t="s">
        <v>26</v>
      </c>
      <c r="N6" s="32"/>
      <c r="O6" s="32"/>
    </row>
    <row r="7" spans="1:15" ht="15" thickBot="1" x14ac:dyDescent="0.35">
      <c r="A7" s="191" t="s">
        <v>36</v>
      </c>
      <c r="B7" s="192"/>
      <c r="C7" s="192"/>
      <c r="D7" s="192"/>
      <c r="E7" s="192"/>
      <c r="F7" s="209"/>
      <c r="G7" s="210"/>
      <c r="H7" s="211"/>
      <c r="I7" s="212">
        <f>SUM(I4:I6)</f>
        <v>23883438.890000001</v>
      </c>
      <c r="J7" s="212">
        <f>SUM(J4:J6)</f>
        <v>20300923.056499999</v>
      </c>
      <c r="K7" s="212">
        <f>SUM(K4:K6)</f>
        <v>3104847.0556000001</v>
      </c>
      <c r="L7" s="212">
        <f>SUM(L4:L6)</f>
        <v>477668.78240000003</v>
      </c>
      <c r="M7" s="213"/>
      <c r="N7" s="32"/>
      <c r="O7" s="32"/>
    </row>
    <row r="8" spans="1:15" ht="15" thickBot="1" x14ac:dyDescent="0.35">
      <c r="A8" s="191" t="s">
        <v>508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5" ht="93" thickBot="1" x14ac:dyDescent="0.35">
      <c r="A9" s="194">
        <v>1</v>
      </c>
      <c r="B9" s="195" t="s">
        <v>509</v>
      </c>
      <c r="C9" s="196" t="s">
        <v>510</v>
      </c>
      <c r="D9" s="196" t="s">
        <v>511</v>
      </c>
      <c r="E9" s="197" t="s">
        <v>512</v>
      </c>
      <c r="F9" s="197" t="s">
        <v>513</v>
      </c>
      <c r="G9" s="198">
        <v>88</v>
      </c>
      <c r="H9" s="199">
        <v>91</v>
      </c>
      <c r="I9" s="200">
        <v>1498693.99</v>
      </c>
      <c r="J9" s="200">
        <v>1273889.8700000001</v>
      </c>
      <c r="K9" s="200">
        <v>194830.2</v>
      </c>
      <c r="L9" s="200">
        <v>29973.919999999998</v>
      </c>
      <c r="M9" s="201" t="s">
        <v>26</v>
      </c>
    </row>
    <row r="10" spans="1:15" ht="15" thickBot="1" x14ac:dyDescent="0.35">
      <c r="A10" s="214" t="s">
        <v>156</v>
      </c>
      <c r="B10" s="215"/>
      <c r="C10" s="215"/>
      <c r="D10" s="215"/>
      <c r="E10" s="215"/>
      <c r="F10" s="215"/>
      <c r="G10" s="216"/>
      <c r="H10" s="217"/>
      <c r="I10" s="217">
        <f>SUM(I9:I9)</f>
        <v>1498693.99</v>
      </c>
      <c r="J10" s="217">
        <f>SUM(J9:J9)</f>
        <v>1273889.8700000001</v>
      </c>
      <c r="K10" s="217">
        <f>SUM(K9:K9)</f>
        <v>194830.2</v>
      </c>
      <c r="L10" s="217">
        <f>SUM(L9:L9)</f>
        <v>29973.919999999998</v>
      </c>
      <c r="M10" s="218"/>
    </row>
    <row r="11" spans="1:15" ht="15" thickBot="1" x14ac:dyDescent="0.35">
      <c r="A11" s="214" t="s">
        <v>514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193"/>
    </row>
    <row r="12" spans="1:15" ht="52.8" x14ac:dyDescent="0.3">
      <c r="A12" s="194">
        <v>1</v>
      </c>
      <c r="B12" s="196" t="s">
        <v>515</v>
      </c>
      <c r="C12" s="196" t="s">
        <v>533</v>
      </c>
      <c r="D12" s="196" t="s">
        <v>464</v>
      </c>
      <c r="E12" s="196" t="s">
        <v>34</v>
      </c>
      <c r="F12" s="219" t="s">
        <v>516</v>
      </c>
      <c r="G12" s="220">
        <v>91</v>
      </c>
      <c r="H12" s="199">
        <v>87</v>
      </c>
      <c r="I12" s="200">
        <v>999791.02</v>
      </c>
      <c r="J12" s="200">
        <v>849822.36</v>
      </c>
      <c r="K12" s="200">
        <v>130007.93</v>
      </c>
      <c r="L12" s="200">
        <v>19960.73</v>
      </c>
      <c r="M12" s="201" t="s">
        <v>26</v>
      </c>
    </row>
    <row r="13" spans="1:15" ht="79.8" thickBot="1" x14ac:dyDescent="0.35">
      <c r="A13" s="194">
        <v>2</v>
      </c>
      <c r="B13" s="196" t="s">
        <v>522</v>
      </c>
      <c r="C13" s="196" t="s">
        <v>523</v>
      </c>
      <c r="D13" s="196" t="s">
        <v>524</v>
      </c>
      <c r="E13" s="196" t="s">
        <v>34</v>
      </c>
      <c r="F13" s="204" t="s">
        <v>525</v>
      </c>
      <c r="G13" s="220">
        <v>90</v>
      </c>
      <c r="H13" s="199">
        <v>87</v>
      </c>
      <c r="I13" s="200">
        <v>1008946.32</v>
      </c>
      <c r="J13" s="200">
        <v>857604.36</v>
      </c>
      <c r="K13" s="200">
        <v>131168.08000000002</v>
      </c>
      <c r="L13" s="200">
        <v>20173.88</v>
      </c>
      <c r="M13" s="201" t="s">
        <v>26</v>
      </c>
      <c r="N13" s="32"/>
      <c r="O13" s="32"/>
    </row>
    <row r="14" spans="1:15" ht="15" thickBot="1" x14ac:dyDescent="0.35">
      <c r="A14" s="221" t="s">
        <v>177</v>
      </c>
      <c r="B14" s="222"/>
      <c r="C14" s="222"/>
      <c r="D14" s="222"/>
      <c r="E14" s="222"/>
      <c r="F14" s="223"/>
      <c r="G14" s="224"/>
      <c r="H14" s="225"/>
      <c r="I14" s="225">
        <f>SUM(I12:I13)</f>
        <v>2008737.3399999999</v>
      </c>
      <c r="J14" s="225">
        <f>SUM(J12:J13)</f>
        <v>1707426.72</v>
      </c>
      <c r="K14" s="225">
        <f>SUM(K12:K13)</f>
        <v>261176.01</v>
      </c>
      <c r="L14" s="225">
        <f>SUM(L12:L13)</f>
        <v>40134.61</v>
      </c>
      <c r="M14" s="226"/>
    </row>
    <row r="15" spans="1:15" ht="15" thickBot="1" x14ac:dyDescent="0.35">
      <c r="A15" s="227" t="s">
        <v>534</v>
      </c>
      <c r="B15" s="228"/>
      <c r="C15" s="228"/>
      <c r="D15" s="228"/>
      <c r="E15" s="228"/>
      <c r="F15" s="229"/>
      <c r="G15" s="230"/>
      <c r="H15" s="230"/>
      <c r="I15" s="231">
        <f>I14+I10+I7</f>
        <v>27390870.219999999</v>
      </c>
      <c r="J15" s="231">
        <f>J14+J10+J7</f>
        <v>23282239.646499999</v>
      </c>
      <c r="K15" s="231">
        <f>K14+K10+K7</f>
        <v>3560853.2656</v>
      </c>
      <c r="L15" s="231">
        <f>L14+L10+L7</f>
        <v>547777.31240000005</v>
      </c>
      <c r="M15" s="232"/>
    </row>
  </sheetData>
  <mergeCells count="17">
    <mergeCell ref="A15:F15"/>
    <mergeCell ref="M1:M2"/>
    <mergeCell ref="A3:L3"/>
    <mergeCell ref="A8:L8"/>
    <mergeCell ref="A1:A2"/>
    <mergeCell ref="B1:B2"/>
    <mergeCell ref="C1:C2"/>
    <mergeCell ref="D1:D2"/>
    <mergeCell ref="E1:E2"/>
    <mergeCell ref="F1:F2"/>
    <mergeCell ref="A7:F7"/>
    <mergeCell ref="A10:F10"/>
    <mergeCell ref="A11:L11"/>
    <mergeCell ref="A14:F14"/>
    <mergeCell ref="G1:G2"/>
    <mergeCell ref="H1:H2"/>
    <mergeCell ref="I1:L1"/>
  </mergeCells>
  <pageMargins left="0.45" right="0.45" top="0.5" bottom="0.2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2018-02-01T10:17:35Z</dcterms:modified>
</cp:coreProperties>
</file>